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405013\Desktop\"/>
    </mc:Choice>
  </mc:AlternateContent>
  <xr:revisionPtr revIDLastSave="0" documentId="13_ncr:1_{E0B03600-46E8-4E3F-8D81-3E168A1E94D4}" xr6:coauthVersionLast="47" xr6:coauthVersionMax="47" xr10:uidLastSave="{00000000-0000-0000-0000-000000000000}"/>
  <workbookProtection workbookAlgorithmName="SHA-512" workbookHashValue="/3nvqH4giC21FVRiElQ+nfw9WWfW/L7CU110S2rZCjpHgHScJg5qnig/gahHZ5Ji/IumGo9haJgK2rL3bmjeYw==" workbookSaltValue="gl6vtrxc0ZSk+bmsrzfdzA=="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P10" i="4" s="1"/>
  <c r="O6" i="5"/>
  <c r="I10" i="4" s="1"/>
  <c r="N6" i="5"/>
  <c r="M6" i="5"/>
  <c r="L6" i="5"/>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I85" i="4"/>
  <c r="F85" i="4"/>
  <c r="BB10" i="4"/>
  <c r="AT10" i="4"/>
  <c r="AL10" i="4"/>
  <c r="B10" i="4"/>
  <c r="BB8" i="4"/>
  <c r="AT8" i="4"/>
  <c r="AL8" i="4"/>
  <c r="AD8" i="4"/>
  <c r="W8" i="4"/>
</calcChain>
</file>

<file path=xl/sharedStrings.xml><?xml version="1.0" encoding="utf-8"?>
<sst xmlns="http://schemas.openxmlformats.org/spreadsheetml/2006/main" count="228" uniqueCount="115">
  <si>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</si>
  <si>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</si>
  <si>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</si>
  <si>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</si>
  <si>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</si>
  <si>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</si>
  <si>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</si>
  <si>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</si>
  <si>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</si>
  <si>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</si>
  <si>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</si>
  <si>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</si>
  <si>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</si>
  <si>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</si>
  <si>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</si>
  <si>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</si>
  <si>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</si>
  <si>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</si>
  <si>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</si>
  <si>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</si>
  <si>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</si>
  <si>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</si>
  <si>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</si>
  <si>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</si>
  <si>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</si>
  <si>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</si>
  <si>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</si>
  <si>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</si>
  <si>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</si>
  <si>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</si>
  <si>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</si>
  <si>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</si>
  <si>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</si>
  <si>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</si>
  <si>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</si>
  <si>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</si>
  <si>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</si>
  <si>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</si>
  <si>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</si>
  <si>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</si>
  <si>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</si>
  <si>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</si>
  <si>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</si>
  <si>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</si>
  <si>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</si>
  <si>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</si>
  <si>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</si>
  <si>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</si>
  <si>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</si>
  <si>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</si>
  <si>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</si>
  <si>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</si>
  <si>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</si>
  <si>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</si>
  <si>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</si>
  <si>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</si>
  <si>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</si>
  <si>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</si>
  <si>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</si>
  <si>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</si>
  <si>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</si>
  <si>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</si>
  <si>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</si>
  <si>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</si>
  <si>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</si>
  <si>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</si>
  <si>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</si>
  <si>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</si>
  <si>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</si>
  <si>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</si>
  <si>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</si>
  <si>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</si>
  <si>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</si>
  <si>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</si>
  <si>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</si>
  <si>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</si>
  <si>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</si>
  <si>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</si>
  <si>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</si>
  <si>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</si>
  <si>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</si>
  <si>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</si>
  <si>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</si>
  <si>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</si>
  <si>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</si>
  <si>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</si>
  <si>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</si>
  <si>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</si>
  <si>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</si>
  <si>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</si>
  <si>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</si>
  <si>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</si>
  <si>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</si>
  <si>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海南市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</si>
  <si>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</si>
  <si>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</si>
  <si>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</si>
  <si>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</si>
  <si>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</si>
  <si>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</si>
  <si>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</si>
  <si>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</si>
  <si>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</si>
  <si>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</si>
  <si>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</si>
  <si>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</si>
  <si>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</si>
  <si>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</si>
  <si>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</si>
  <si>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</si>
  <si>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</si>
  <si>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</si>
  <si>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r>
      <t>【有形固定資産減価償却率】
　令和６年度の有形固定資産減価償却率は、前年度比で1.07ポイント</t>
    </r>
    <r>
      <rPr>
        <sz val="8"/>
        <rFont val="ＭＳ ゴシック"/>
        <family val="3"/>
        <charset val="128"/>
      </rPr>
      <t>上昇</t>
    </r>
    <r>
      <rPr>
        <sz val="8"/>
        <color theme="1"/>
        <rFont val="ＭＳ ゴシック"/>
        <family val="3"/>
        <charset val="128"/>
      </rPr>
      <t>したものの、類似団体平均を1.16ポイント下回っている。近年は類似団体平均より低い水準で推移しているが、平成29年度以降増加は増加傾向にあり、本市の水道施設の老朽化が年々進行していることを示している。
  今後も、水道施設再構築計画に基づき、老朽化した施設について必要な整備を計画的に進めていく。
【管路経年化率】
　令和６年度の管路経年化率は、前年度比で2.73ポイント上昇し、類似団体平均を16.72ポイント上回っている。これは昭和50年代に布設した管路が法定耐用年数を迎えたためで、今後も増加傾向にある。
  今後も引き続き、漏水調査を行うとともに、緊急性の高い老朽管路から順次、計画的に更新を行っていく予定である。
【管路更新率】
　令和６年度の管路更新率は、前年度比より0.17ポイント低下し、類似団体平均も0.2ポイント下回っている。法定耐用年数の40年を超える、また間近に迫っている管路が増加傾向にあることから、優先度を踏まえた計画的に更新が必要がある。
  今後も漏水調査を継続し、緊急性の高い老朽管路から順次、計画的に更新を進めていく。</t>
    </r>
    <rPh sb="37" eb="38">
      <t>ヒ</t>
    </rPh>
    <rPh sb="70" eb="71">
      <t>シタ</t>
    </rPh>
    <rPh sb="112" eb="114">
      <t>ゾウカ</t>
    </rPh>
    <rPh sb="114" eb="116">
      <t>ケイコウ</t>
    </rPh>
    <rPh sb="120" eb="121">
      <t>ホン</t>
    </rPh>
    <rPh sb="121" eb="122">
      <t>シ</t>
    </rPh>
    <rPh sb="132" eb="134">
      <t>ネンネン</t>
    </rPh>
    <rPh sb="181" eb="183">
      <t>ヒツヨウ</t>
    </rPh>
    <rPh sb="187" eb="190">
      <t>ケイカクテキ</t>
    </rPh>
    <rPh sb="191" eb="192">
      <t>スス</t>
    </rPh>
    <rPh sb="224" eb="225">
      <t>ド</t>
    </rPh>
    <rPh sb="225" eb="226">
      <t>ヒ</t>
    </rPh>
    <rPh sb="320" eb="321">
      <t>オコナ</t>
    </rPh>
    <rPh sb="333" eb="335">
      <t>ロウキュウ</t>
    </rPh>
    <rPh sb="385" eb="386">
      <t>ド</t>
    </rPh>
    <rPh sb="386" eb="387">
      <t>ヒ</t>
    </rPh>
    <rPh sb="397" eb="399">
      <t>テイカ</t>
    </rPh>
    <rPh sb="462" eb="465">
      <t>ユウセンド</t>
    </rPh>
    <rPh sb="466" eb="467">
      <t>フ</t>
    </rPh>
    <rPh sb="494" eb="496">
      <t>ケイゾク</t>
    </rPh>
    <rPh sb="520" eb="521">
      <t>スス</t>
    </rPh>
    <phoneticPr fontId="4"/>
  </si>
  <si>
    <t>　料金改定の実施により、経常収支比率や料金回収率が改善し、一定の経営の健全性は確保されたが、一方で、企業債残高は依然として高水準にあり、主に、計画をしている施設更新に伴う財務負担の増加が課題となる。
また管路をはじめとする水道施設の老朽化が進行していることから、更新の優先度を踏まえた計画的な施設・管路更新を進めていく。
併せて、漏水対策の強化や経費削減に取り組み、有収率の向上と給水収益の確保を図る。将来にわたり安定した水道事業の運営に努める。</t>
    <rPh sb="1" eb="3">
      <t>リョウキン</t>
    </rPh>
    <rPh sb="3" eb="5">
      <t>カイテイ</t>
    </rPh>
    <rPh sb="6" eb="8">
      <t>ジッシ</t>
    </rPh>
    <rPh sb="12" eb="18">
      <t>ケイジョウシュウシヒリツ</t>
    </rPh>
    <rPh sb="19" eb="21">
      <t>リョウキン</t>
    </rPh>
    <rPh sb="21" eb="23">
      <t>カイシュウ</t>
    </rPh>
    <rPh sb="23" eb="24">
      <t>リツ</t>
    </rPh>
    <rPh sb="25" eb="27">
      <t>カイゼン</t>
    </rPh>
    <rPh sb="29" eb="31">
      <t>イッテイ</t>
    </rPh>
    <rPh sb="32" eb="34">
      <t>ケイエイ</t>
    </rPh>
    <rPh sb="35" eb="38">
      <t>ケンゼンセイ</t>
    </rPh>
    <rPh sb="39" eb="41">
      <t>カクホ</t>
    </rPh>
    <rPh sb="46" eb="48">
      <t>イッポウ</t>
    </rPh>
    <rPh sb="50" eb="52">
      <t>キギョウ</t>
    </rPh>
    <rPh sb="52" eb="53">
      <t>サイ</t>
    </rPh>
    <rPh sb="53" eb="55">
      <t>ザンダカ</t>
    </rPh>
    <rPh sb="56" eb="58">
      <t>イゼン</t>
    </rPh>
    <rPh sb="61" eb="64">
      <t>コウスイジュン</t>
    </rPh>
    <rPh sb="68" eb="69">
      <t>オモ</t>
    </rPh>
    <rPh sb="71" eb="73">
      <t>ケイカク</t>
    </rPh>
    <rPh sb="78" eb="80">
      <t>シセツ</t>
    </rPh>
    <rPh sb="80" eb="82">
      <t>コウシン</t>
    </rPh>
    <rPh sb="83" eb="84">
      <t>トモナ</t>
    </rPh>
    <rPh sb="85" eb="87">
      <t>ザイム</t>
    </rPh>
    <rPh sb="87" eb="89">
      <t>フタン</t>
    </rPh>
    <rPh sb="90" eb="92">
      <t>ゾウカ</t>
    </rPh>
    <rPh sb="93" eb="95">
      <t>カダイ</t>
    </rPh>
    <rPh sb="102" eb="104">
      <t>カンロ</t>
    </rPh>
    <rPh sb="111" eb="113">
      <t>スイドウ</t>
    </rPh>
    <rPh sb="113" eb="115">
      <t>シセツ</t>
    </rPh>
    <rPh sb="116" eb="119">
      <t>ロウキュウカ</t>
    </rPh>
    <rPh sb="120" eb="122">
      <t>シンコウ</t>
    </rPh>
    <rPh sb="131" eb="133">
      <t>コウシン</t>
    </rPh>
    <rPh sb="134" eb="137">
      <t>ユウセンド</t>
    </rPh>
    <rPh sb="138" eb="139">
      <t>フ</t>
    </rPh>
    <rPh sb="142" eb="145">
      <t>ケイカクテキ</t>
    </rPh>
    <rPh sb="146" eb="148">
      <t>シセツ</t>
    </rPh>
    <rPh sb="149" eb="151">
      <t>カンロ</t>
    </rPh>
    <rPh sb="151" eb="153">
      <t>コウシン</t>
    </rPh>
    <rPh sb="154" eb="155">
      <t>スス</t>
    </rPh>
    <rPh sb="161" eb="162">
      <t>アワ</t>
    </rPh>
    <rPh sb="165" eb="167">
      <t>ロウスイ</t>
    </rPh>
    <rPh sb="167" eb="169">
      <t>タイサク</t>
    </rPh>
    <rPh sb="170" eb="172">
      <t>キョウカ</t>
    </rPh>
    <rPh sb="173" eb="175">
      <t>ケイヒ</t>
    </rPh>
    <rPh sb="175" eb="177">
      <t>サクゲン</t>
    </rPh>
    <rPh sb="178" eb="179">
      <t>ト</t>
    </rPh>
    <rPh sb="180" eb="181">
      <t>ク</t>
    </rPh>
    <rPh sb="183" eb="186">
      <t>ユウシュウリツ</t>
    </rPh>
    <rPh sb="187" eb="189">
      <t>コウジョウ</t>
    </rPh>
    <rPh sb="190" eb="192">
      <t>キュウスイ</t>
    </rPh>
    <rPh sb="192" eb="194">
      <t>シュウエキ</t>
    </rPh>
    <rPh sb="195" eb="197">
      <t>カクホ</t>
    </rPh>
    <rPh sb="198" eb="199">
      <t>ハカ</t>
    </rPh>
    <rPh sb="201" eb="203">
      <t>ショウライ</t>
    </rPh>
    <rPh sb="207" eb="209">
      <t>アンテイ</t>
    </rPh>
    <rPh sb="211" eb="213">
      <t>スイドウ</t>
    </rPh>
    <rPh sb="213" eb="215">
      <t>ジギョウ</t>
    </rPh>
    <rPh sb="216" eb="218">
      <t>ウンエイ</t>
    </rPh>
    <rPh sb="219" eb="220">
      <t>ツト</t>
    </rPh>
    <phoneticPr fontId="4"/>
  </si>
  <si>
    <r>
      <rPr>
        <sz val="7"/>
        <rFont val="ＭＳ ゴシック"/>
        <family val="3"/>
        <charset val="128"/>
      </rPr>
      <t>【経常収支比率】</t>
    </r>
    <r>
      <rPr>
        <sz val="7"/>
        <color theme="1"/>
        <rFont val="ＭＳ ゴシック"/>
        <family val="3"/>
        <charset val="128"/>
      </rPr>
      <t xml:space="preserve">
 令和６年度の経常収支比率は112.30となり、前年度比で6.91ポイント上昇し、類似団体平均も5.15ポイント上回った。これは、料金改定の実施により給水収益が増加したことが主な要因であるが、一方で人口減少に伴う給水収益の減少や、老朽化施設の改修など、厳しい経営環境が見込まれることから、引き続き業務の効率化と経費削減に努め、安定した経営を目指す。
【累積欠損金比率】
　本市では、平成28年度以前より累積欠損金は発生しておらず、累積欠損金比率は0.00となっている。
  今後、多額の費用を要する老朽化施設の更新等により、減価償却費や支払利息の増加による利益剰余金の減少が見込まれるが、引き続き欠損金を発生させることのないよう健全経営に努める。
【流動比率】
　令和６年度の流動比率は154.24で、前年度比で5.69ポイント上昇した。類似団体平均より165.75ポイント下回っているものの、短期的な支払能力は確保されている。今後、老朽化施設の更新等により流動負債の増加が見込まれるが、引き続き健全経営に努める。
【企業債残高対給水収益比率】
　令和６年度の企業債残高対給水収益比率は、料金改定の実施により前年度比で25.78ポイント低下したが、類似団体平均を392.91ポイント上回っている。今後、建設改良事業の実施による企業債の増加が見込まれるため、給水収益の確保が課題である。
【料金回収率】
　</t>
    </r>
    <r>
      <rPr>
        <sz val="7"/>
        <rFont val="ＭＳ ゴシック"/>
        <family val="3"/>
        <charset val="128"/>
      </rPr>
      <t>令和６年度の料金回収率は、料金改定の実施により</t>
    </r>
    <r>
      <rPr>
        <sz val="7"/>
        <color theme="1"/>
        <rFont val="ＭＳ ゴシック"/>
        <family val="3"/>
        <charset val="128"/>
      </rPr>
      <t>前年度比で8.58ポイント上昇し、類似団体平均も16.03ポイント上回っており、今後も引き続き健全経営に努める。
【給水原価】
　令和６年度の給水原価は、前年度比で7.29ポイント上昇したものの、類似団体平均を17.5ポイント下回っている。今後も多額の費用を要する老朽化施設の更新等により、減価償却費や支払利息の増加による給水原価の増加が見込まれるが、引き続き健全経営に努める。
【施設利用率】
　令和６年度の施設利用率は、配水量の減少により前年比で1.01ポイント低下したものの、類似団体平均を1.86ポイント上回っている。  今後は、人口減少や節水機器の普及により、低下が見込まれるため、施設の整備・更新にあたっては本指標を考慮する必要がある。
【有収率】
　令和６年度の有収率は、前年度比で0.07ポイント上昇したものの、類似団体平均を8.24ポイント下回っている。
　今後も引き続き、管路の漏水調査を実施するとともに、必要な管路の修繕及び更新を計画的に行い、有収率の向上に努める。</t>
    </r>
    <rPh sb="130" eb="132">
      <t>カイシュウ</t>
    </rPh>
    <rPh sb="190" eb="192">
      <t>ホンシ</t>
    </rPh>
    <rPh sb="200" eb="201">
      <t>ド</t>
    </rPh>
    <rPh sb="361" eb="362">
      <t>ヒ</t>
    </rPh>
    <rPh sb="368" eb="370">
      <t>テイカ</t>
    </rPh>
    <rPh sb="371" eb="373">
      <t>ジョウショウ</t>
    </rPh>
    <rPh sb="413" eb="415">
      <t>カクホ</t>
    </rPh>
    <rPh sb="444" eb="446">
      <t>ミコ</t>
    </rPh>
    <rPh sb="452" eb="454">
      <t>ケンゼン</t>
    </rPh>
    <rPh sb="454" eb="456">
      <t>ケイエイ</t>
    </rPh>
    <rPh sb="457" eb="458">
      <t>ツト</t>
    </rPh>
    <rPh sb="514" eb="515">
      <t>ヒ</t>
    </rPh>
    <rPh sb="525" eb="527">
      <t>テイカ</t>
    </rPh>
    <rPh sb="560" eb="562">
      <t>ケンセツ</t>
    </rPh>
    <rPh sb="562" eb="564">
      <t>カイリョウ</t>
    </rPh>
    <rPh sb="564" eb="566">
      <t>ジギョウ</t>
    </rPh>
    <rPh sb="567" eb="569">
      <t>ジッシ</t>
    </rPh>
    <rPh sb="574" eb="575">
      <t>ゾウ</t>
    </rPh>
    <rPh sb="575" eb="576">
      <t>カ</t>
    </rPh>
    <rPh sb="584" eb="586">
      <t>シュウエキ</t>
    </rPh>
    <rPh sb="587" eb="589">
      <t>カクホ</t>
    </rPh>
    <rPh sb="590" eb="592">
      <t>カダイ</t>
    </rPh>
    <rPh sb="635" eb="636">
      <t>ヒ</t>
    </rPh>
    <rPh sb="645" eb="647">
      <t>ジョウショウ</t>
    </rPh>
    <rPh sb="668" eb="669">
      <t>ツヅ</t>
    </rPh>
    <rPh sb="669" eb="671">
      <t>コンゴ</t>
    </rPh>
    <rPh sb="673" eb="675">
      <t>ケンゼン</t>
    </rPh>
    <rPh sb="675" eb="677">
      <t>ケイエイ</t>
    </rPh>
    <rPh sb="678" eb="679">
      <t>ツト</t>
    </rPh>
    <rPh sb="709" eb="710">
      <t>ヒ</t>
    </rPh>
    <rPh sb="719" eb="721">
      <t>ジョウショウ</t>
    </rPh>
    <rPh sb="852" eb="853">
      <t>ヒ</t>
    </rPh>
    <rPh sb="939" eb="940">
      <t>ホン</t>
    </rPh>
    <rPh sb="947" eb="949">
      <t>ヒツヨウ</t>
    </rPh>
    <rPh sb="975" eb="976">
      <t>ヒ</t>
    </rPh>
    <rPh sb="982" eb="984">
      <t>ジョウショウ</t>
    </rPh>
    <rPh sb="1033" eb="1035">
      <t>ジッシ</t>
    </rPh>
    <rPh sb="1050" eb="1051">
      <t>オヨ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</si>
</sst>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7"/>
      <color theme="1"/>
      <name val="ＭＳ ゴシック"/>
      <family val="3"/>
      <charset val="128"/>
    </font>
    <font>
      <sz val="7"/>
      <name val="ＭＳ ゴシック"/>
      <family val="3"/>
      <charset val="128"/>
    </font>
    <font>
      <sz val="8"/>
      <color theme="1"/>
      <name val="ＭＳ ゴシック"/>
      <family val="3"/>
      <charset val="128"/>
    </font>
    <font>
      <sz val="8"/>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shrinkToFit="1"/>
      <protection locked="0"/>
    </xf>
    <xf numFmtId="0" fontId="16" fillId="0" borderId="0" xfId="0" applyFont="1" applyAlignment="1" applyProtection="1">
      <alignment horizontal="left" vertical="top" wrapText="1" shrinkToFit="1"/>
      <protection locked="0"/>
    </xf>
    <xf numFmtId="0" fontId="16" fillId="0" borderId="10" xfId="0" applyFont="1" applyBorder="1" applyAlignment="1" applyProtection="1">
      <alignment horizontal="left" vertical="top" wrapText="1" shrinkToFit="1"/>
      <protection locked="0"/>
    </xf>
    <xf numFmtId="0" fontId="18" fillId="0" borderId="9"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0.26</c:v>
                </c:pt>
                <c:pt idx="1">
                  <c:v>0.37</c:v>
                </c:pt>
                <c:pt idx="2">
                  <c:v>0.42</c:v>
                </c:pt>
                <c:pt idx="3">
                  <c:v>0.43</c:v>
                </c:pt>
                <c:pt idx="4">
                  <c:v>0.26</c:v>
                </c:pt>
              </c:numCache>
            </c:numRef>
          </c:val>
          <c:extLst>
            <c:ext xmlns:c16="http://schemas.microsoft.com/office/drawing/2014/chart" uri="{C3380CC4-5D6E-409C-BE32-E72D297353CC}">
              <c16:uniqueId val="{00000000-1720-496D-8626-E7FD6917D70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1720-496D-8626-E7FD6917D70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67.33</c:v>
                </c:pt>
                <c:pt idx="1">
                  <c:v>66.14</c:v>
                </c:pt>
                <c:pt idx="2">
                  <c:v>64.430000000000007</c:v>
                </c:pt>
                <c:pt idx="3">
                  <c:v>63.31</c:v>
                </c:pt>
                <c:pt idx="4">
                  <c:v>62.3</c:v>
                </c:pt>
              </c:numCache>
            </c:numRef>
          </c:val>
          <c:extLst>
            <c:ext xmlns:c16="http://schemas.microsoft.com/office/drawing/2014/chart" uri="{C3380CC4-5D6E-409C-BE32-E72D297353CC}">
              <c16:uniqueId val="{00000000-B83F-4266-93F6-1BEBED5F0A1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B83F-4266-93F6-1BEBED5F0A1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74.319999999999993</c:v>
                </c:pt>
                <c:pt idx="1">
                  <c:v>74.72</c:v>
                </c:pt>
                <c:pt idx="2">
                  <c:v>74.89</c:v>
                </c:pt>
                <c:pt idx="3">
                  <c:v>75.08</c:v>
                </c:pt>
                <c:pt idx="4">
                  <c:v>75.150000000000006</c:v>
                </c:pt>
              </c:numCache>
            </c:numRef>
          </c:val>
          <c:extLst>
            <c:ext xmlns:c16="http://schemas.microsoft.com/office/drawing/2014/chart" uri="{C3380CC4-5D6E-409C-BE32-E72D297353CC}">
              <c16:uniqueId val="{00000000-9B50-4502-A02D-FD2EE74B582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9B50-4502-A02D-FD2EE74B582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104.94</c:v>
                </c:pt>
                <c:pt idx="1">
                  <c:v>105.49</c:v>
                </c:pt>
                <c:pt idx="2">
                  <c:v>106.38</c:v>
                </c:pt>
                <c:pt idx="3">
                  <c:v>105.39</c:v>
                </c:pt>
                <c:pt idx="4">
                  <c:v>112.3</c:v>
                </c:pt>
              </c:numCache>
            </c:numRef>
          </c:val>
          <c:extLst>
            <c:ext xmlns:c16="http://schemas.microsoft.com/office/drawing/2014/chart" uri="{C3380CC4-5D6E-409C-BE32-E72D297353CC}">
              <c16:uniqueId val="{00000000-CEB4-4E73-A046-B7F1166F2E8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CEB4-4E73-A046-B7F1166F2E8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46.77</c:v>
                </c:pt>
                <c:pt idx="1">
                  <c:v>48.47</c:v>
                </c:pt>
                <c:pt idx="2">
                  <c:v>49.9</c:v>
                </c:pt>
                <c:pt idx="3">
                  <c:v>50.3</c:v>
                </c:pt>
                <c:pt idx="4">
                  <c:v>51.37</c:v>
                </c:pt>
              </c:numCache>
            </c:numRef>
          </c:val>
          <c:extLst>
            <c:ext xmlns:c16="http://schemas.microsoft.com/office/drawing/2014/chart" uri="{C3380CC4-5D6E-409C-BE32-E72D297353CC}">
              <c16:uniqueId val="{00000000-52FF-4DEC-B013-81DA0DF0F09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52FF-4DEC-B013-81DA0DF0F09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33.619999999999997</c:v>
                </c:pt>
                <c:pt idx="1">
                  <c:v>31.16</c:v>
                </c:pt>
                <c:pt idx="2">
                  <c:v>36.979999999999997</c:v>
                </c:pt>
                <c:pt idx="3">
                  <c:v>38.15</c:v>
                </c:pt>
                <c:pt idx="4">
                  <c:v>40.880000000000003</c:v>
                </c:pt>
              </c:numCache>
            </c:numRef>
          </c:val>
          <c:extLst>
            <c:ext xmlns:c16="http://schemas.microsoft.com/office/drawing/2014/chart" uri="{C3380CC4-5D6E-409C-BE32-E72D297353CC}">
              <c16:uniqueId val="{00000000-CCA2-4695-B1BC-0F6C4335A8C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CCA2-4695-B1BC-0F6C4335A8C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075-47C8-A158-2EE168DC718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0075-47C8-A158-2EE168DC718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155.55000000000001</c:v>
                </c:pt>
                <c:pt idx="1">
                  <c:v>185.58</c:v>
                </c:pt>
                <c:pt idx="2">
                  <c:v>178.27</c:v>
                </c:pt>
                <c:pt idx="3">
                  <c:v>148.55000000000001</c:v>
                </c:pt>
                <c:pt idx="4">
                  <c:v>154.24</c:v>
                </c:pt>
              </c:numCache>
            </c:numRef>
          </c:val>
          <c:extLst>
            <c:ext xmlns:c16="http://schemas.microsoft.com/office/drawing/2014/chart" uri="{C3380CC4-5D6E-409C-BE32-E72D297353CC}">
              <c16:uniqueId val="{00000000-16F1-4D33-8C14-92240E636CB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16F1-4D33-8C14-92240E636CB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667.42</c:v>
                </c:pt>
                <c:pt idx="1">
                  <c:v>667.87</c:v>
                </c:pt>
                <c:pt idx="2">
                  <c:v>693.86</c:v>
                </c:pt>
                <c:pt idx="3">
                  <c:v>784.24</c:v>
                </c:pt>
                <c:pt idx="4">
                  <c:v>758.46</c:v>
                </c:pt>
              </c:numCache>
            </c:numRef>
          </c:val>
          <c:extLst>
            <c:ext xmlns:c16="http://schemas.microsoft.com/office/drawing/2014/chart" uri="{C3380CC4-5D6E-409C-BE32-E72D297353CC}">
              <c16:uniqueId val="{00000000-A656-4AB9-9C9A-9826AC20CF3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A656-4AB9-9C9A-9826AC20CF3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99.87</c:v>
                </c:pt>
                <c:pt idx="1">
                  <c:v>102.05</c:v>
                </c:pt>
                <c:pt idx="2">
                  <c:v>103.43</c:v>
                </c:pt>
                <c:pt idx="3">
                  <c:v>102.87</c:v>
                </c:pt>
                <c:pt idx="4">
                  <c:v>111.45</c:v>
                </c:pt>
              </c:numCache>
            </c:numRef>
          </c:val>
          <c:extLst>
            <c:ext xmlns:c16="http://schemas.microsoft.com/office/drawing/2014/chart" uri="{C3380CC4-5D6E-409C-BE32-E72D297353CC}">
              <c16:uniqueId val="{00000000-F589-4E9F-9B7D-DFB57127C8F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F589-4E9F-9B7D-DFB57127C8F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162.26</c:v>
                </c:pt>
                <c:pt idx="1">
                  <c:v>159.77000000000001</c:v>
                </c:pt>
                <c:pt idx="2">
                  <c:v>158.36000000000001</c:v>
                </c:pt>
                <c:pt idx="3">
                  <c:v>159.46</c:v>
                </c:pt>
                <c:pt idx="4">
                  <c:v>166.75</c:v>
                </c:pt>
              </c:numCache>
            </c:numRef>
          </c:val>
          <c:extLst>
            <c:ext xmlns:c16="http://schemas.microsoft.com/office/drawing/2014/chart" uri="{C3380CC4-5D6E-409C-BE32-E72D297353CC}">
              <c16:uniqueId val="{00000000-FEC5-42B6-8CF3-3858D66C0EA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FEC5-42B6-8CF3-3858D66C0EA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N16" zoomScale="118" zoomScaleNormal="118"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和歌山県　海南市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46492</v>
      </c>
      <c r="AM8" s="44"/>
      <c r="AN8" s="44"/>
      <c r="AO8" s="44"/>
      <c r="AP8" s="44"/>
      <c r="AQ8" s="44"/>
      <c r="AR8" s="44"/>
      <c r="AS8" s="44"/>
      <c r="AT8" s="45">
        <f>データ!$S$6</f>
        <v>101.06</v>
      </c>
      <c r="AU8" s="46"/>
      <c r="AV8" s="46"/>
      <c r="AW8" s="46"/>
      <c r="AX8" s="46"/>
      <c r="AY8" s="46"/>
      <c r="AZ8" s="46"/>
      <c r="BA8" s="46"/>
      <c r="BB8" s="47">
        <f>データ!$T$6</f>
        <v>460.04</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49.65</v>
      </c>
      <c r="J10" s="46"/>
      <c r="K10" s="46"/>
      <c r="L10" s="46"/>
      <c r="M10" s="46"/>
      <c r="N10" s="46"/>
      <c r="O10" s="80"/>
      <c r="P10" s="47">
        <f>データ!$P$6</f>
        <v>98.5</v>
      </c>
      <c r="Q10" s="47"/>
      <c r="R10" s="47"/>
      <c r="S10" s="47"/>
      <c r="T10" s="47"/>
      <c r="U10" s="47"/>
      <c r="V10" s="47"/>
      <c r="W10" s="44">
        <f>データ!$Q$6</f>
        <v>3371</v>
      </c>
      <c r="X10" s="44"/>
      <c r="Y10" s="44"/>
      <c r="Z10" s="44"/>
      <c r="AA10" s="44"/>
      <c r="AB10" s="44"/>
      <c r="AC10" s="44"/>
      <c r="AD10" s="2"/>
      <c r="AE10" s="2"/>
      <c r="AF10" s="2"/>
      <c r="AG10" s="2"/>
      <c r="AH10" s="2"/>
      <c r="AI10" s="2"/>
      <c r="AJ10" s="2"/>
      <c r="AK10" s="2"/>
      <c r="AL10" s="44">
        <f>データ!$U$6</f>
        <v>45498</v>
      </c>
      <c r="AM10" s="44"/>
      <c r="AN10" s="44"/>
      <c r="AO10" s="44"/>
      <c r="AP10" s="44"/>
      <c r="AQ10" s="44"/>
      <c r="AR10" s="44"/>
      <c r="AS10" s="44"/>
      <c r="AT10" s="45">
        <f>データ!$V$6</f>
        <v>54.07</v>
      </c>
      <c r="AU10" s="46"/>
      <c r="AV10" s="46"/>
      <c r="AW10" s="46"/>
      <c r="AX10" s="46"/>
      <c r="AY10" s="46"/>
      <c r="AZ10" s="46"/>
      <c r="BA10" s="46"/>
      <c r="BB10" s="47">
        <f>データ!$W$6</f>
        <v>841.46</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114</v>
      </c>
      <c r="BM16" s="82"/>
      <c r="BN16" s="82"/>
      <c r="BO16" s="82"/>
      <c r="BP16" s="82"/>
      <c r="BQ16" s="82"/>
      <c r="BR16" s="82"/>
      <c r="BS16" s="82"/>
      <c r="BT16" s="82"/>
      <c r="BU16" s="82"/>
      <c r="BV16" s="82"/>
      <c r="BW16" s="82"/>
      <c r="BX16" s="82"/>
      <c r="BY16" s="82"/>
      <c r="BZ16" s="8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4" t="s">
        <v>112</v>
      </c>
      <c r="BM47" s="85"/>
      <c r="BN47" s="85"/>
      <c r="BO47" s="85"/>
      <c r="BP47" s="85"/>
      <c r="BQ47" s="85"/>
      <c r="BR47" s="85"/>
      <c r="BS47" s="85"/>
      <c r="BT47" s="85"/>
      <c r="BU47" s="85"/>
      <c r="BV47" s="85"/>
      <c r="BW47" s="85"/>
      <c r="BX47" s="85"/>
      <c r="BY47" s="85"/>
      <c r="BZ47" s="8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4"/>
      <c r="BM48" s="85"/>
      <c r="BN48" s="85"/>
      <c r="BO48" s="85"/>
      <c r="BP48" s="85"/>
      <c r="BQ48" s="85"/>
      <c r="BR48" s="85"/>
      <c r="BS48" s="85"/>
      <c r="BT48" s="85"/>
      <c r="BU48" s="85"/>
      <c r="BV48" s="85"/>
      <c r="BW48" s="85"/>
      <c r="BX48" s="85"/>
      <c r="BY48" s="85"/>
      <c r="BZ48" s="8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4"/>
      <c r="BM49" s="85"/>
      <c r="BN49" s="85"/>
      <c r="BO49" s="85"/>
      <c r="BP49" s="85"/>
      <c r="BQ49" s="85"/>
      <c r="BR49" s="85"/>
      <c r="BS49" s="85"/>
      <c r="BT49" s="85"/>
      <c r="BU49" s="85"/>
      <c r="BV49" s="85"/>
      <c r="BW49" s="85"/>
      <c r="BX49" s="85"/>
      <c r="BY49" s="85"/>
      <c r="BZ49" s="8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4"/>
      <c r="BM50" s="85"/>
      <c r="BN50" s="85"/>
      <c r="BO50" s="85"/>
      <c r="BP50" s="85"/>
      <c r="BQ50" s="85"/>
      <c r="BR50" s="85"/>
      <c r="BS50" s="85"/>
      <c r="BT50" s="85"/>
      <c r="BU50" s="85"/>
      <c r="BV50" s="85"/>
      <c r="BW50" s="85"/>
      <c r="BX50" s="85"/>
      <c r="BY50" s="85"/>
      <c r="BZ50" s="8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4"/>
      <c r="BM51" s="85"/>
      <c r="BN51" s="85"/>
      <c r="BO51" s="85"/>
      <c r="BP51" s="85"/>
      <c r="BQ51" s="85"/>
      <c r="BR51" s="85"/>
      <c r="BS51" s="85"/>
      <c r="BT51" s="85"/>
      <c r="BU51" s="85"/>
      <c r="BV51" s="85"/>
      <c r="BW51" s="85"/>
      <c r="BX51" s="85"/>
      <c r="BY51" s="85"/>
      <c r="BZ51" s="8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4"/>
      <c r="BM52" s="85"/>
      <c r="BN52" s="85"/>
      <c r="BO52" s="85"/>
      <c r="BP52" s="85"/>
      <c r="BQ52" s="85"/>
      <c r="BR52" s="85"/>
      <c r="BS52" s="85"/>
      <c r="BT52" s="85"/>
      <c r="BU52" s="85"/>
      <c r="BV52" s="85"/>
      <c r="BW52" s="85"/>
      <c r="BX52" s="85"/>
      <c r="BY52" s="85"/>
      <c r="BZ52" s="8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4"/>
      <c r="BM53" s="85"/>
      <c r="BN53" s="85"/>
      <c r="BO53" s="85"/>
      <c r="BP53" s="85"/>
      <c r="BQ53" s="85"/>
      <c r="BR53" s="85"/>
      <c r="BS53" s="85"/>
      <c r="BT53" s="85"/>
      <c r="BU53" s="85"/>
      <c r="BV53" s="85"/>
      <c r="BW53" s="85"/>
      <c r="BX53" s="85"/>
      <c r="BY53" s="85"/>
      <c r="BZ53" s="8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4"/>
      <c r="BM54" s="85"/>
      <c r="BN54" s="85"/>
      <c r="BO54" s="85"/>
      <c r="BP54" s="85"/>
      <c r="BQ54" s="85"/>
      <c r="BR54" s="85"/>
      <c r="BS54" s="85"/>
      <c r="BT54" s="85"/>
      <c r="BU54" s="85"/>
      <c r="BV54" s="85"/>
      <c r="BW54" s="85"/>
      <c r="BX54" s="85"/>
      <c r="BY54" s="85"/>
      <c r="BZ54" s="8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4"/>
      <c r="BM55" s="85"/>
      <c r="BN55" s="85"/>
      <c r="BO55" s="85"/>
      <c r="BP55" s="85"/>
      <c r="BQ55" s="85"/>
      <c r="BR55" s="85"/>
      <c r="BS55" s="85"/>
      <c r="BT55" s="85"/>
      <c r="BU55" s="85"/>
      <c r="BV55" s="85"/>
      <c r="BW55" s="85"/>
      <c r="BX55" s="85"/>
      <c r="BY55" s="85"/>
      <c r="BZ55" s="8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4"/>
      <c r="BM56" s="85"/>
      <c r="BN56" s="85"/>
      <c r="BO56" s="85"/>
      <c r="BP56" s="85"/>
      <c r="BQ56" s="85"/>
      <c r="BR56" s="85"/>
      <c r="BS56" s="85"/>
      <c r="BT56" s="85"/>
      <c r="BU56" s="85"/>
      <c r="BV56" s="85"/>
      <c r="BW56" s="85"/>
      <c r="BX56" s="85"/>
      <c r="BY56" s="85"/>
      <c r="BZ56" s="8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4"/>
      <c r="BM57" s="85"/>
      <c r="BN57" s="85"/>
      <c r="BO57" s="85"/>
      <c r="BP57" s="85"/>
      <c r="BQ57" s="85"/>
      <c r="BR57" s="85"/>
      <c r="BS57" s="85"/>
      <c r="BT57" s="85"/>
      <c r="BU57" s="85"/>
      <c r="BV57" s="85"/>
      <c r="BW57" s="85"/>
      <c r="BX57" s="85"/>
      <c r="BY57" s="85"/>
      <c r="BZ57" s="8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4"/>
      <c r="BM58" s="85"/>
      <c r="BN58" s="85"/>
      <c r="BO58" s="85"/>
      <c r="BP58" s="85"/>
      <c r="BQ58" s="85"/>
      <c r="BR58" s="85"/>
      <c r="BS58" s="85"/>
      <c r="BT58" s="85"/>
      <c r="BU58" s="85"/>
      <c r="BV58" s="85"/>
      <c r="BW58" s="85"/>
      <c r="BX58" s="85"/>
      <c r="BY58" s="85"/>
      <c r="BZ58" s="8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4"/>
      <c r="BM59" s="85"/>
      <c r="BN59" s="85"/>
      <c r="BO59" s="85"/>
      <c r="BP59" s="85"/>
      <c r="BQ59" s="85"/>
      <c r="BR59" s="85"/>
      <c r="BS59" s="85"/>
      <c r="BT59" s="85"/>
      <c r="BU59" s="85"/>
      <c r="BV59" s="85"/>
      <c r="BW59" s="85"/>
      <c r="BX59" s="85"/>
      <c r="BY59" s="85"/>
      <c r="BZ59" s="86"/>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4"/>
      <c r="BM60" s="85"/>
      <c r="BN60" s="85"/>
      <c r="BO60" s="85"/>
      <c r="BP60" s="85"/>
      <c r="BQ60" s="85"/>
      <c r="BR60" s="85"/>
      <c r="BS60" s="85"/>
      <c r="BT60" s="85"/>
      <c r="BU60" s="85"/>
      <c r="BV60" s="85"/>
      <c r="BW60" s="85"/>
      <c r="BX60" s="85"/>
      <c r="BY60" s="85"/>
      <c r="BZ60" s="86"/>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4"/>
      <c r="BM61" s="85"/>
      <c r="BN61" s="85"/>
      <c r="BO61" s="85"/>
      <c r="BP61" s="85"/>
      <c r="BQ61" s="85"/>
      <c r="BR61" s="85"/>
      <c r="BS61" s="85"/>
      <c r="BT61" s="85"/>
      <c r="BU61" s="85"/>
      <c r="BV61" s="85"/>
      <c r="BW61" s="85"/>
      <c r="BX61" s="85"/>
      <c r="BY61" s="85"/>
      <c r="BZ61" s="8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4"/>
      <c r="BM62" s="85"/>
      <c r="BN62" s="85"/>
      <c r="BO62" s="85"/>
      <c r="BP62" s="85"/>
      <c r="BQ62" s="85"/>
      <c r="BR62" s="85"/>
      <c r="BS62" s="85"/>
      <c r="BT62" s="85"/>
      <c r="BU62" s="85"/>
      <c r="BV62" s="85"/>
      <c r="BW62" s="85"/>
      <c r="BX62" s="85"/>
      <c r="BY62" s="85"/>
      <c r="BZ62" s="8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4"/>
      <c r="BM63" s="85"/>
      <c r="BN63" s="85"/>
      <c r="BO63" s="85"/>
      <c r="BP63" s="85"/>
      <c r="BQ63" s="85"/>
      <c r="BR63" s="85"/>
      <c r="BS63" s="85"/>
      <c r="BT63" s="85"/>
      <c r="BU63" s="85"/>
      <c r="BV63" s="85"/>
      <c r="BW63" s="85"/>
      <c r="BX63" s="85"/>
      <c r="BY63" s="85"/>
      <c r="BZ63" s="8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113</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V9tHBD2GFyMn53T2N5zKFK1IrhQPVGiigCOMGSmehTAd74pwxxlp6IwwMMXeHJgs6vN3fr+R50c5j/UCVBkg6Q==" saltValue="58ld7UIIRBm7R/B3ejVS/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15" t="s">
        <v>53</v>
      </c>
      <c r="B4" s="17"/>
      <c r="C4" s="17"/>
      <c r="D4" s="17"/>
      <c r="E4" s="17"/>
      <c r="F4" s="17"/>
      <c r="G4" s="17"/>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302023</v>
      </c>
      <c r="D6" s="20">
        <f t="shared" si="3"/>
        <v>46</v>
      </c>
      <c r="E6" s="20">
        <f t="shared" si="3"/>
        <v>1</v>
      </c>
      <c r="F6" s="20">
        <f t="shared" si="3"/>
        <v>0</v>
      </c>
      <c r="G6" s="20">
        <f t="shared" si="3"/>
        <v>1</v>
      </c>
      <c r="H6" s="20" t="str">
        <f t="shared" si="3"/>
        <v>和歌山県　海南市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49.65</v>
      </c>
      <c r="P6" s="21">
        <f t="shared" si="3"/>
        <v>98.5</v>
      </c>
      <c r="Q6" s="21">
        <f t="shared" si="3"/>
        <v>3371</v>
      </c>
      <c r="R6" s="21">
        <f t="shared" si="3"/>
        <v>46492</v>
      </c>
      <c r="S6" s="21">
        <f t="shared" si="3"/>
        <v>101.06</v>
      </c>
      <c r="T6" s="21">
        <f t="shared" si="3"/>
        <v>460.04</v>
      </c>
      <c r="U6" s="21">
        <f t="shared" si="3"/>
        <v>45498</v>
      </c>
      <c r="V6" s="21">
        <f t="shared" si="3"/>
        <v>54.07</v>
      </c>
      <c r="W6" s="21">
        <f t="shared" si="3"/>
        <v>841.46</v>
      </c>
      <c r="X6" s="22">
        <f>IF(X7="",NA(),X7)</f>
        <v>104.94</v>
      </c>
      <c r="Y6" s="22">
        <f t="shared" ref="Y6:AG6" si="4">IF(Y7="",NA(),Y7)</f>
        <v>105.49</v>
      </c>
      <c r="Z6" s="22">
        <f t="shared" si="4"/>
        <v>106.38</v>
      </c>
      <c r="AA6" s="22">
        <f t="shared" si="4"/>
        <v>105.39</v>
      </c>
      <c r="AB6" s="22">
        <f t="shared" si="4"/>
        <v>112.3</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155.55000000000001</v>
      </c>
      <c r="AU6" s="22">
        <f t="shared" ref="AU6:BC6" si="6">IF(AU7="",NA(),AU7)</f>
        <v>185.58</v>
      </c>
      <c r="AV6" s="22">
        <f t="shared" si="6"/>
        <v>178.27</v>
      </c>
      <c r="AW6" s="22">
        <f t="shared" si="6"/>
        <v>148.55000000000001</v>
      </c>
      <c r="AX6" s="22">
        <f t="shared" si="6"/>
        <v>154.24</v>
      </c>
      <c r="AY6" s="22">
        <f t="shared" si="6"/>
        <v>327.77</v>
      </c>
      <c r="AZ6" s="22">
        <f t="shared" si="6"/>
        <v>338.02</v>
      </c>
      <c r="BA6" s="22">
        <f t="shared" si="6"/>
        <v>345.94</v>
      </c>
      <c r="BB6" s="22">
        <f t="shared" si="6"/>
        <v>329.7</v>
      </c>
      <c r="BC6" s="22">
        <f t="shared" si="6"/>
        <v>319.99</v>
      </c>
      <c r="BD6" s="21" t="str">
        <f>IF(BD7="","",IF(BD7="-","【-】","【"&amp;SUBSTITUTE(TEXT(BD7,"#,##0.00"),"-","△")&amp;"】"))</f>
        <v>【239.69】</v>
      </c>
      <c r="BE6" s="22">
        <f>IF(BE7="",NA(),BE7)</f>
        <v>667.42</v>
      </c>
      <c r="BF6" s="22">
        <f t="shared" ref="BF6:BN6" si="7">IF(BF7="",NA(),BF7)</f>
        <v>667.87</v>
      </c>
      <c r="BG6" s="22">
        <f t="shared" si="7"/>
        <v>693.86</v>
      </c>
      <c r="BH6" s="22">
        <f t="shared" si="7"/>
        <v>784.24</v>
      </c>
      <c r="BI6" s="22">
        <f t="shared" si="7"/>
        <v>758.46</v>
      </c>
      <c r="BJ6" s="22">
        <f t="shared" si="7"/>
        <v>397.1</v>
      </c>
      <c r="BK6" s="22">
        <f t="shared" si="7"/>
        <v>379.91</v>
      </c>
      <c r="BL6" s="22">
        <f t="shared" si="7"/>
        <v>386.61</v>
      </c>
      <c r="BM6" s="22">
        <f t="shared" si="7"/>
        <v>381.56</v>
      </c>
      <c r="BN6" s="22">
        <f t="shared" si="7"/>
        <v>365.55</v>
      </c>
      <c r="BO6" s="21" t="str">
        <f>IF(BO7="","",IF(BO7="-","【-】","【"&amp;SUBSTITUTE(TEXT(BO7,"#,##0.00"),"-","△")&amp;"】"))</f>
        <v>【264.86】</v>
      </c>
      <c r="BP6" s="22">
        <f>IF(BP7="",NA(),BP7)</f>
        <v>99.87</v>
      </c>
      <c r="BQ6" s="22">
        <f t="shared" ref="BQ6:BY6" si="8">IF(BQ7="",NA(),BQ7)</f>
        <v>102.05</v>
      </c>
      <c r="BR6" s="22">
        <f t="shared" si="8"/>
        <v>103.43</v>
      </c>
      <c r="BS6" s="22">
        <f t="shared" si="8"/>
        <v>102.87</v>
      </c>
      <c r="BT6" s="22">
        <f t="shared" si="8"/>
        <v>111.45</v>
      </c>
      <c r="BU6" s="22">
        <f t="shared" si="8"/>
        <v>95.79</v>
      </c>
      <c r="BV6" s="22">
        <f t="shared" si="8"/>
        <v>98.3</v>
      </c>
      <c r="BW6" s="22">
        <f t="shared" si="8"/>
        <v>93.82</v>
      </c>
      <c r="BX6" s="22">
        <f t="shared" si="8"/>
        <v>95.04</v>
      </c>
      <c r="BY6" s="22">
        <f t="shared" si="8"/>
        <v>95.42</v>
      </c>
      <c r="BZ6" s="21" t="str">
        <f>IF(BZ7="","",IF(BZ7="-","【-】","【"&amp;SUBSTITUTE(TEXT(BZ7,"#,##0.00"),"-","△")&amp;"】"))</f>
        <v>【97.59】</v>
      </c>
      <c r="CA6" s="22">
        <f>IF(CA7="",NA(),CA7)</f>
        <v>162.26</v>
      </c>
      <c r="CB6" s="22">
        <f t="shared" ref="CB6:CJ6" si="9">IF(CB7="",NA(),CB7)</f>
        <v>159.77000000000001</v>
      </c>
      <c r="CC6" s="22">
        <f t="shared" si="9"/>
        <v>158.36000000000001</v>
      </c>
      <c r="CD6" s="22">
        <f t="shared" si="9"/>
        <v>159.46</v>
      </c>
      <c r="CE6" s="22">
        <f t="shared" si="9"/>
        <v>166.75</v>
      </c>
      <c r="CF6" s="22">
        <f t="shared" si="9"/>
        <v>171.13</v>
      </c>
      <c r="CG6" s="22">
        <f t="shared" si="9"/>
        <v>173.7</v>
      </c>
      <c r="CH6" s="22">
        <f t="shared" si="9"/>
        <v>178.94</v>
      </c>
      <c r="CI6" s="22">
        <f t="shared" si="9"/>
        <v>180.19</v>
      </c>
      <c r="CJ6" s="22">
        <f t="shared" si="9"/>
        <v>184.25</v>
      </c>
      <c r="CK6" s="21" t="str">
        <f>IF(CK7="","",IF(CK7="-","【-】","【"&amp;SUBSTITUTE(TEXT(CK7,"#,##0.00"),"-","△")&amp;"】"))</f>
        <v>【181.66】</v>
      </c>
      <c r="CL6" s="22">
        <f>IF(CL7="",NA(),CL7)</f>
        <v>67.33</v>
      </c>
      <c r="CM6" s="22">
        <f t="shared" ref="CM6:CU6" si="10">IF(CM7="",NA(),CM7)</f>
        <v>66.14</v>
      </c>
      <c r="CN6" s="22">
        <f t="shared" si="10"/>
        <v>64.430000000000007</v>
      </c>
      <c r="CO6" s="22">
        <f t="shared" si="10"/>
        <v>63.31</v>
      </c>
      <c r="CP6" s="22">
        <f t="shared" si="10"/>
        <v>62.3</v>
      </c>
      <c r="CQ6" s="22">
        <f t="shared" si="10"/>
        <v>60.12</v>
      </c>
      <c r="CR6" s="22">
        <f t="shared" si="10"/>
        <v>60.34</v>
      </c>
      <c r="CS6" s="22">
        <f t="shared" si="10"/>
        <v>59.54</v>
      </c>
      <c r="CT6" s="22">
        <f t="shared" si="10"/>
        <v>59.26</v>
      </c>
      <c r="CU6" s="22">
        <f t="shared" si="10"/>
        <v>60.44</v>
      </c>
      <c r="CV6" s="21" t="str">
        <f>IF(CV7="","",IF(CV7="-","【-】","【"&amp;SUBSTITUTE(TEXT(CV7,"#,##0.00"),"-","△")&amp;"】"))</f>
        <v>【60.21】</v>
      </c>
      <c r="CW6" s="22">
        <f>IF(CW7="",NA(),CW7)</f>
        <v>74.319999999999993</v>
      </c>
      <c r="CX6" s="22">
        <f t="shared" ref="CX6:DF6" si="11">IF(CX7="",NA(),CX7)</f>
        <v>74.72</v>
      </c>
      <c r="CY6" s="22">
        <f t="shared" si="11"/>
        <v>74.89</v>
      </c>
      <c r="CZ6" s="22">
        <f t="shared" si="11"/>
        <v>75.08</v>
      </c>
      <c r="DA6" s="22">
        <f t="shared" si="11"/>
        <v>75.150000000000006</v>
      </c>
      <c r="DB6" s="22">
        <f t="shared" si="11"/>
        <v>84.24</v>
      </c>
      <c r="DC6" s="22">
        <f t="shared" si="11"/>
        <v>84.19</v>
      </c>
      <c r="DD6" s="22">
        <f t="shared" si="11"/>
        <v>83.93</v>
      </c>
      <c r="DE6" s="22">
        <f t="shared" si="11"/>
        <v>83.84</v>
      </c>
      <c r="DF6" s="22">
        <f t="shared" si="11"/>
        <v>83.39</v>
      </c>
      <c r="DG6" s="21" t="str">
        <f>IF(DG7="","",IF(DG7="-","【-】","【"&amp;SUBSTITUTE(TEXT(DG7,"#,##0.00"),"-","△")&amp;"】"))</f>
        <v>【89.21】</v>
      </c>
      <c r="DH6" s="22">
        <f>IF(DH7="",NA(),DH7)</f>
        <v>46.77</v>
      </c>
      <c r="DI6" s="22">
        <f t="shared" ref="DI6:DQ6" si="12">IF(DI7="",NA(),DI7)</f>
        <v>48.47</v>
      </c>
      <c r="DJ6" s="22">
        <f t="shared" si="12"/>
        <v>49.9</v>
      </c>
      <c r="DK6" s="22">
        <f t="shared" si="12"/>
        <v>50.3</v>
      </c>
      <c r="DL6" s="22">
        <f t="shared" si="12"/>
        <v>51.37</v>
      </c>
      <c r="DM6" s="22">
        <f t="shared" si="12"/>
        <v>48.83</v>
      </c>
      <c r="DN6" s="22">
        <f t="shared" si="12"/>
        <v>49.96</v>
      </c>
      <c r="DO6" s="22">
        <f t="shared" si="12"/>
        <v>50.82</v>
      </c>
      <c r="DP6" s="22">
        <f t="shared" si="12"/>
        <v>51.82</v>
      </c>
      <c r="DQ6" s="22">
        <f t="shared" si="12"/>
        <v>52.53</v>
      </c>
      <c r="DR6" s="21" t="str">
        <f>IF(DR7="","",IF(DR7="-","【-】","【"&amp;SUBSTITUTE(TEXT(DR7,"#,##0.00"),"-","△")&amp;"】"))</f>
        <v>【52.41】</v>
      </c>
      <c r="DS6" s="22">
        <f>IF(DS7="",NA(),DS7)</f>
        <v>33.619999999999997</v>
      </c>
      <c r="DT6" s="22">
        <f t="shared" ref="DT6:EB6" si="13">IF(DT7="",NA(),DT7)</f>
        <v>31.16</v>
      </c>
      <c r="DU6" s="22">
        <f t="shared" si="13"/>
        <v>36.979999999999997</v>
      </c>
      <c r="DV6" s="22">
        <f t="shared" si="13"/>
        <v>38.15</v>
      </c>
      <c r="DW6" s="22">
        <f t="shared" si="13"/>
        <v>40.880000000000003</v>
      </c>
      <c r="DX6" s="22">
        <f t="shared" si="13"/>
        <v>18.18</v>
      </c>
      <c r="DY6" s="22">
        <f t="shared" si="13"/>
        <v>19.32</v>
      </c>
      <c r="DZ6" s="22">
        <f t="shared" si="13"/>
        <v>21.16</v>
      </c>
      <c r="EA6" s="22">
        <f t="shared" si="13"/>
        <v>22.72</v>
      </c>
      <c r="EB6" s="22">
        <f t="shared" si="13"/>
        <v>24.16</v>
      </c>
      <c r="EC6" s="21" t="str">
        <f>IF(EC7="","",IF(EC7="-","【-】","【"&amp;SUBSTITUTE(TEXT(EC7,"#,##0.00"),"-","△")&amp;"】"))</f>
        <v>【26.78】</v>
      </c>
      <c r="ED6" s="22">
        <f>IF(ED7="",NA(),ED7)</f>
        <v>0.26</v>
      </c>
      <c r="EE6" s="22">
        <f t="shared" ref="EE6:EM6" si="14">IF(EE7="",NA(),EE7)</f>
        <v>0.37</v>
      </c>
      <c r="EF6" s="22">
        <f t="shared" si="14"/>
        <v>0.42</v>
      </c>
      <c r="EG6" s="22">
        <f t="shared" si="14"/>
        <v>0.43</v>
      </c>
      <c r="EH6" s="22">
        <f t="shared" si="14"/>
        <v>0.26</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302023</v>
      </c>
      <c r="D7" s="24">
        <v>46</v>
      </c>
      <c r="E7" s="24">
        <v>1</v>
      </c>
      <c r="F7" s="24">
        <v>0</v>
      </c>
      <c r="G7" s="24">
        <v>1</v>
      </c>
      <c r="H7" s="24" t="s">
        <v>93</v>
      </c>
      <c r="I7" s="24" t="s">
        <v>94</v>
      </c>
      <c r="J7" s="24" t="s">
        <v>95</v>
      </c>
      <c r="K7" s="24" t="s">
        <v>96</v>
      </c>
      <c r="L7" s="24" t="s">
        <v>97</v>
      </c>
      <c r="M7" s="24" t="s">
        <v>98</v>
      </c>
      <c r="N7" s="25" t="s">
        <v>99</v>
      </c>
      <c r="O7" s="25">
        <v>49.65</v>
      </c>
      <c r="P7" s="25">
        <v>98.5</v>
      </c>
      <c r="Q7" s="25">
        <v>3371</v>
      </c>
      <c r="R7" s="25">
        <v>46492</v>
      </c>
      <c r="S7" s="25">
        <v>101.06</v>
      </c>
      <c r="T7" s="25">
        <v>460.04</v>
      </c>
      <c r="U7" s="25">
        <v>45498</v>
      </c>
      <c r="V7" s="25">
        <v>54.07</v>
      </c>
      <c r="W7" s="25">
        <v>841.46</v>
      </c>
      <c r="X7" s="25">
        <v>104.94</v>
      </c>
      <c r="Y7" s="25">
        <v>105.49</v>
      </c>
      <c r="Z7" s="25">
        <v>106.38</v>
      </c>
      <c r="AA7" s="25">
        <v>105.39</v>
      </c>
      <c r="AB7" s="25">
        <v>112.3</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155.55000000000001</v>
      </c>
      <c r="AU7" s="25">
        <v>185.58</v>
      </c>
      <c r="AV7" s="25">
        <v>178.27</v>
      </c>
      <c r="AW7" s="25">
        <v>148.55000000000001</v>
      </c>
      <c r="AX7" s="25">
        <v>154.24</v>
      </c>
      <c r="AY7" s="25">
        <v>327.77</v>
      </c>
      <c r="AZ7" s="25">
        <v>338.02</v>
      </c>
      <c r="BA7" s="25">
        <v>345.94</v>
      </c>
      <c r="BB7" s="25">
        <v>329.7</v>
      </c>
      <c r="BC7" s="25">
        <v>319.99</v>
      </c>
      <c r="BD7" s="25">
        <v>239.69</v>
      </c>
      <c r="BE7" s="25">
        <v>667.42</v>
      </c>
      <c r="BF7" s="25">
        <v>667.87</v>
      </c>
      <c r="BG7" s="25">
        <v>693.86</v>
      </c>
      <c r="BH7" s="25">
        <v>784.24</v>
      </c>
      <c r="BI7" s="25">
        <v>758.46</v>
      </c>
      <c r="BJ7" s="25">
        <v>397.1</v>
      </c>
      <c r="BK7" s="25">
        <v>379.91</v>
      </c>
      <c r="BL7" s="25">
        <v>386.61</v>
      </c>
      <c r="BM7" s="25">
        <v>381.56</v>
      </c>
      <c r="BN7" s="25">
        <v>365.55</v>
      </c>
      <c r="BO7" s="25">
        <v>264.86</v>
      </c>
      <c r="BP7" s="25">
        <v>99.87</v>
      </c>
      <c r="BQ7" s="25">
        <v>102.05</v>
      </c>
      <c r="BR7" s="25">
        <v>103.43</v>
      </c>
      <c r="BS7" s="25">
        <v>102.87</v>
      </c>
      <c r="BT7" s="25">
        <v>111.45</v>
      </c>
      <c r="BU7" s="25">
        <v>95.79</v>
      </c>
      <c r="BV7" s="25">
        <v>98.3</v>
      </c>
      <c r="BW7" s="25">
        <v>93.82</v>
      </c>
      <c r="BX7" s="25">
        <v>95.04</v>
      </c>
      <c r="BY7" s="25">
        <v>95.42</v>
      </c>
      <c r="BZ7" s="25">
        <v>97.59</v>
      </c>
      <c r="CA7" s="25">
        <v>162.26</v>
      </c>
      <c r="CB7" s="25">
        <v>159.77000000000001</v>
      </c>
      <c r="CC7" s="25">
        <v>158.36000000000001</v>
      </c>
      <c r="CD7" s="25">
        <v>159.46</v>
      </c>
      <c r="CE7" s="25">
        <v>166.75</v>
      </c>
      <c r="CF7" s="25">
        <v>171.13</v>
      </c>
      <c r="CG7" s="25">
        <v>173.7</v>
      </c>
      <c r="CH7" s="25">
        <v>178.94</v>
      </c>
      <c r="CI7" s="25">
        <v>180.19</v>
      </c>
      <c r="CJ7" s="25">
        <v>184.25</v>
      </c>
      <c r="CK7" s="25">
        <v>181.66</v>
      </c>
      <c r="CL7" s="25">
        <v>67.33</v>
      </c>
      <c r="CM7" s="25">
        <v>66.14</v>
      </c>
      <c r="CN7" s="25">
        <v>64.430000000000007</v>
      </c>
      <c r="CO7" s="25">
        <v>63.31</v>
      </c>
      <c r="CP7" s="25">
        <v>62.3</v>
      </c>
      <c r="CQ7" s="25">
        <v>60.12</v>
      </c>
      <c r="CR7" s="25">
        <v>60.34</v>
      </c>
      <c r="CS7" s="25">
        <v>59.54</v>
      </c>
      <c r="CT7" s="25">
        <v>59.26</v>
      </c>
      <c r="CU7" s="25">
        <v>60.44</v>
      </c>
      <c r="CV7" s="25">
        <v>60.21</v>
      </c>
      <c r="CW7" s="25">
        <v>74.319999999999993</v>
      </c>
      <c r="CX7" s="25">
        <v>74.72</v>
      </c>
      <c r="CY7" s="25">
        <v>74.89</v>
      </c>
      <c r="CZ7" s="25">
        <v>75.08</v>
      </c>
      <c r="DA7" s="25">
        <v>75.150000000000006</v>
      </c>
      <c r="DB7" s="25">
        <v>84.24</v>
      </c>
      <c r="DC7" s="25">
        <v>84.19</v>
      </c>
      <c r="DD7" s="25">
        <v>83.93</v>
      </c>
      <c r="DE7" s="25">
        <v>83.84</v>
      </c>
      <c r="DF7" s="25">
        <v>83.39</v>
      </c>
      <c r="DG7" s="25">
        <v>89.21</v>
      </c>
      <c r="DH7" s="25">
        <v>46.77</v>
      </c>
      <c r="DI7" s="25">
        <v>48.47</v>
      </c>
      <c r="DJ7" s="25">
        <v>49.9</v>
      </c>
      <c r="DK7" s="25">
        <v>50.3</v>
      </c>
      <c r="DL7" s="25">
        <v>51.37</v>
      </c>
      <c r="DM7" s="25">
        <v>48.83</v>
      </c>
      <c r="DN7" s="25">
        <v>49.96</v>
      </c>
      <c r="DO7" s="25">
        <v>50.82</v>
      </c>
      <c r="DP7" s="25">
        <v>51.82</v>
      </c>
      <c r="DQ7" s="25">
        <v>52.53</v>
      </c>
      <c r="DR7" s="25">
        <v>52.41</v>
      </c>
      <c r="DS7" s="25">
        <v>33.619999999999997</v>
      </c>
      <c r="DT7" s="25">
        <v>31.16</v>
      </c>
      <c r="DU7" s="25">
        <v>36.979999999999997</v>
      </c>
      <c r="DV7" s="25">
        <v>38.15</v>
      </c>
      <c r="DW7" s="25">
        <v>40.880000000000003</v>
      </c>
      <c r="DX7" s="25">
        <v>18.18</v>
      </c>
      <c r="DY7" s="25">
        <v>19.32</v>
      </c>
      <c r="DZ7" s="25">
        <v>21.16</v>
      </c>
      <c r="EA7" s="25">
        <v>22.72</v>
      </c>
      <c r="EB7" s="25">
        <v>24.16</v>
      </c>
      <c r="EC7" s="25">
        <v>26.78</v>
      </c>
      <c r="ED7" s="25">
        <v>0.26</v>
      </c>
      <c r="EE7" s="25">
        <v>0.37</v>
      </c>
      <c r="EF7" s="25">
        <v>0.42</v>
      </c>
      <c r="EG7" s="25">
        <v>0.43</v>
      </c>
      <c r="EH7" s="25">
        <v>0.26</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栗山 真典</cp:lastModifiedBy>
  <cp:lastPrinted>2026-01-21T01:22:13Z</cp:lastPrinted>
  <dcterms:created xsi:type="dcterms:W3CDTF">2025-12-12T09:20:41Z</dcterms:created>
  <dcterms:modified xsi:type="dcterms:W3CDTF">2026-01-21T01:26:50Z</dcterms:modified>
  <cp:category/>
</cp:coreProperties>
</file>