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Users\405013\Desktop\"/>
    </mc:Choice>
  </mc:AlternateContent>
  <xr:revisionPtr revIDLastSave="0" documentId="13_ncr:1_{2EDE7172-9056-43F4-ADC5-4ED51F0DB145}" xr6:coauthVersionLast="47" xr6:coauthVersionMax="47" xr10:uidLastSave="{00000000-0000-0000-0000-000000000000}"/>
  <workbookProtection workbookAlgorithmName="SHA-512" workbookHashValue="JGMo9WZyeFx7eWSB7CJfUGno+bnHAlepkwakPbEmpxWHmtev164cIEp9wojBhiYxVpGyEjg4Z7aYKorpZVjynA==" workbookSaltValue="xrWfc8tCxrs34Ca6KUXJUw=="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<sst xmlns="http://schemas.openxmlformats.org/spreadsheetml/2006/main" count="228" uniqueCount="115">
  <si>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</si>
  <si>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</si>
  <si>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</si>
  <si>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</si>
  <si>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</si>
  <si>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</si>
  <si>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</si>
  <si>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</si>
  <si>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</si>
  <si>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</si>
  <si>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</si>
  <si>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</si>
  <si>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</si>
  <si>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</si>
  <si>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</si>
  <si>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</si>
  <si>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</si>
  <si>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</si>
  <si>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</si>
  <si>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</si>
  <si>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</si>
  <si>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</si>
  <si>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</si>
  <si>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</si>
  <si>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</si>
  <si>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</si>
  <si>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</si>
  <si>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</si>
  <si>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</si>
  <si>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</si>
  <si>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</si>
  <si>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</si>
  <si>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</si>
  <si>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</si>
  <si>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</si>
  <si>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</si>
  <si>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</si>
  <si>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</si>
  <si>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</si>
  <si>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</si>
  <si>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</si>
  <si>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</si>
  <si>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</si>
  <si>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</si>
  <si>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</si>
  <si>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</si>
  <si>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</si>
  <si>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</si>
  <si>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</si>
  <si>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</si>
  <si>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</si>
  <si>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</si>
  <si>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</si>
  <si>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</si>
  <si>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</si>
  <si>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</si>
  <si>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</si>
  <si>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</si>
  <si>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</si>
  <si>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</si>
  <si>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</si>
  <si>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</si>
  <si>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</si>
  <si>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</si>
  <si>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</si>
  <si>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</si>
  <si>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</si>
  <si>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</si>
  <si>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</si>
  <si>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</si>
  <si>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</si>
  <si>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</si>
  <si>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</si>
  <si>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</si>
  <si>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</si>
  <si>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</si>
  <si>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</si>
  <si>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</si>
  <si>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</si>
  <si>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</si>
  <si>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</si>
  <si>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</si>
  <si>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</si>
  <si>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</si>
  <si>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</si>
  <si>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</si>
  <si>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</si>
  <si>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</si>
  <si>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</si>
  <si>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</si>
  <si>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</si>
  <si>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</si>
  <si>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</si>
  <si>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海南市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</si>
  <si>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</si>
  <si>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</si>
  <si>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</si>
  <si>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</si>
  <si>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</si>
  <si>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</si>
  <si>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</si>
  <si>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</si>
  <si>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</si>
  <si>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</si>
  <si>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</si>
  <si>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</si>
  <si>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</si>
  <si>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</si>
  <si>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</si>
  <si>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</si>
  <si>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"R"yy</t>
    <phoneticPr fontId="4"/>
  </si>
  <si>
    <t>←書式設定</t>
    <rPh sb="1" eb="3">
      <t>ショシキ</t>
    </rPh>
    <rPh sb="3" eb="5">
      <t>セッテイ</t>
    </rPh>
    <phoneticPr fontId="4"/>
  </si>
  <si>
    <r>
      <rPr>
        <sz val="7"/>
        <rFont val="ＭＳ ゴシック"/>
        <family val="3"/>
        <charset val="128"/>
      </rPr>
      <t>【経常収支比率】</t>
    </r>
    <r>
      <rPr>
        <sz val="7"/>
        <color theme="1"/>
        <rFont val="ＭＳ ゴシック"/>
        <family val="3"/>
        <charset val="128"/>
      </rPr>
      <t xml:space="preserve">
  令和５年度の経常収支比率は</t>
    </r>
    <r>
      <rPr>
        <sz val="7"/>
        <rFont val="ＭＳ ゴシック"/>
        <family val="3"/>
        <charset val="128"/>
      </rPr>
      <t>105.39</t>
    </r>
    <r>
      <rPr>
        <sz val="7"/>
        <color theme="1"/>
        <rFont val="ＭＳ ゴシック"/>
        <family val="3"/>
        <charset val="128"/>
      </rPr>
      <t>で、前年度より0.99ポイント下降し、類似団体平均を2.1ポイント下回っている。
  今後、人口減少等により給水収益の減収が見込まれる中、多額の費用を要する老朽化施設への対応など厳しい経営環境が見込まれるが、経常収支比率のさらなる向上を目指し、引き続き各業務の見直しを行い、経費の節減に努める。
【累積欠損金比率】
　本市では、平成28年度以前より累積欠損金は発生しておらず、累積欠損金比率は0.00となっている。
  今後、多額の費用を要する老朽化施設の更新等により、減価償却費や支払利息の増加による利益剰余金の減少が見込まれるが、引き続き欠損金を発生させることのないよう健全経営に努める。
【流動比率】
　令和５年度の流動比率は148.55で、前年度より29.72ポイント低下し、類似団体平均より181.15ポイント下回っているものの、短期的な債務を賄える支払能力が十分にある状況であるといえる。
  今後、多額の費用を要する老朽化施設の更新等により流動負債が増加し、流動比率は減少傾向で推移することが見込まれるが、引き続き健全経営に努める。
【企業債残高対給水収益比率】
　令和５年度の企業債残高対給水収益比率は、建設改良事業の実施による企業債の発行に伴い、前年度より90.38ポイント上昇し、類似団体平均より402.68ポイント上回っている。
  今後、多額の費用を要する老朽化施設の更新等の実施により企業債の更なる発行が見込まれており、給水収益の確保が課題となっている。
【料金回収率】
　</t>
    </r>
    <r>
      <rPr>
        <sz val="7"/>
        <rFont val="ＭＳ ゴシック"/>
        <family val="3"/>
        <charset val="128"/>
      </rPr>
      <t>令和５年度の料金回収率は、</t>
    </r>
    <r>
      <rPr>
        <sz val="7"/>
        <color theme="1"/>
        <rFont val="ＭＳ ゴシック"/>
        <family val="3"/>
        <charset val="128"/>
      </rPr>
      <t>経費節減に努めた結果、前年度より0.56ポイント下降となったが、類似団体平均を7.83ポイント上回っており、引き続き健全経営に努める。
【給水原価】
　令和５年度の給水原価は、前年度より1.1ポイント上昇となったが、類似団体平均を20.73ポイント下回っている。
  今後、多額の費用を要する老朽化施設の更新等により、減価償却費や支払利息の増加による給水原価の増加が見込まれるが、引き続き健全経営に努める。
【施設利用率】
　令和５年度の施設利用率は、配水量の減少に伴い、前年度より1.12ポイント低下したものの、類似団体平均を4.05ポイント上回っている。
  今後は、人口減少の進行や節水機器のさらなる普及等により、施設利用率の低下が見込まれており、施設の整備・更新の際には、当該指標も十分に考慮に入れ、検討を行う必要がある。
【有収率】
　令和５年度の有収率は、前年度より0.19ポイント上昇したものの、類似団体平均を8.76ポイント下回っている。
　今後も引き続き、管路の漏水調査を行うとともに、必要な管路の修繕・更新等を計画的に行い、有収率の向上に努める。</t>
    </r>
    <rPh sb="186" eb="188">
      <t>ホンシ</t>
    </rPh>
    <rPh sb="196" eb="197">
      <t>ド</t>
    </rPh>
    <rPh sb="365" eb="367">
      <t>テイカ</t>
    </rPh>
    <rPh sb="417" eb="419">
      <t>ジョウキョウ</t>
    </rPh>
    <rPh sb="487" eb="488">
      <t>ヒ</t>
    </rPh>
    <rPh sb="489" eb="490">
      <t>ツヅ</t>
    </rPh>
    <rPh sb="491" eb="493">
      <t>ケンゼン</t>
    </rPh>
    <rPh sb="493" eb="495">
      <t>ケイエイ</t>
    </rPh>
    <rPh sb="496" eb="497">
      <t>ツト</t>
    </rPh>
    <rPh sb="650" eb="652">
      <t>キュウスイ</t>
    </rPh>
    <rPh sb="652" eb="654">
      <t>シュウエキ</t>
    </rPh>
    <rPh sb="655" eb="657">
      <t>カクホ</t>
    </rPh>
    <rPh sb="658" eb="660">
      <t>カダイ</t>
    </rPh>
    <rPh sb="717" eb="719">
      <t>カコウ</t>
    </rPh>
    <rPh sb="744" eb="745">
      <t>ヒ</t>
    </rPh>
    <rPh sb="746" eb="747">
      <t>ツヅ</t>
    </rPh>
    <rPh sb="748" eb="750">
      <t>ケンゼン</t>
    </rPh>
    <rPh sb="750" eb="752">
      <t>ケイエイ</t>
    </rPh>
    <rPh sb="753" eb="754">
      <t>ツト</t>
    </rPh>
    <rPh sb="793" eb="795">
      <t>ジョウショウ</t>
    </rPh>
    <rPh sb="1087" eb="1089">
      <t>ジョウショウ</t>
    </rPh>
    <phoneticPr fontId="4"/>
  </si>
  <si>
    <t>【有形固定資産減価償却率】
　有形固定資産減価償却率は、近年、類似団体平均より低い水準で推移しているが、平成29年度以降増加しており、本市の水道施設の老朽化が年々進行していることを示している。
  今後も引き続き、水道施設再構築計画に基づき、必要な老朽化施設の計画的な整備に取り組んでいく予定である。
【管路経年化率】
　令和5年度の管路経年化率は、前年度より1.17ポイント上昇し、類似団体平均を15.43ポイント上回っている。これは昭和50年代に布設した管路が法定耐用年数を迎えたためで、今後も増加傾向にある。
  今後も引き続き、漏水調査を行うとともに、緊急性の高い老朽管路から順次、計画的に更新を行っていく予定である。
【管路更新率】
　令和5年度の管路更新率は、前年度より0.01ポイント上昇しているものの、類似団体平均を0.05ポイント下回っており、法定耐用年数の40年を超えているか又は間近に迫っている管路が増加傾向にある中、必要な管路から計画的に更新を行っていく必要がある。
  今後も引き続き、漏水調査を行うとともに、緊急性の高い老朽管路から順次、計画的に更新を行っていく予定である。</t>
    <rPh sb="67" eb="68">
      <t>ホン</t>
    </rPh>
    <rPh sb="68" eb="69">
      <t>シ</t>
    </rPh>
    <rPh sb="79" eb="81">
      <t>ネンネン</t>
    </rPh>
    <rPh sb="121" eb="123">
      <t>ヒツヨウ</t>
    </rPh>
    <rPh sb="273" eb="274">
      <t>オコナ</t>
    </rPh>
    <rPh sb="286" eb="288">
      <t>ロウキュウ</t>
    </rPh>
    <rPh sb="349" eb="351">
      <t>ジョウショウ</t>
    </rPh>
    <rPh sb="461" eb="462">
      <t>オコナ</t>
    </rPh>
    <phoneticPr fontId="4"/>
  </si>
  <si>
    <t xml:space="preserve">  昨今の人口の減少や節水型機器の普及などにより、今後、給水収益は減少することが見込まれているが、一方では、多額の費用を要する導水管更新事業や浄水場等の老朽化への対応が求められるなど、水道事業を取り巻く経営環境はますます厳しさを増している。
  このような中、令和６年４月1日から料金を改定し、増収を図るとともに、さらなる事業の見直し・効率化による経費の節減に取り組むことにより、経営基盤の強化を図っていく。</t>
    <rPh sb="25" eb="27">
      <t>コンゴ</t>
    </rPh>
    <rPh sb="40" eb="42">
      <t>ミコ</t>
    </rPh>
    <rPh sb="49" eb="51">
      <t>イッポウ</t>
    </rPh>
    <rPh sb="84" eb="85">
      <t>モト</t>
    </rPh>
    <rPh sb="130" eb="132">
      <t>レイワ</t>
    </rPh>
    <rPh sb="133" eb="134">
      <t>ネン</t>
    </rPh>
    <rPh sb="135" eb="136">
      <t>ガツ</t>
    </rPh>
    <rPh sb="137" eb="138">
      <t>ヒ</t>
    </rPh>
    <rPh sb="140" eb="142">
      <t>リョウキン</t>
    </rPh>
    <rPh sb="143" eb="145">
      <t>カイテイ</t>
    </rPh>
    <rPh sb="147" eb="149">
      <t>ゾウシュウ</t>
    </rPh>
    <rPh sb="150" eb="151">
      <t>ハカ</t>
    </rPh>
    <rPh sb="161" eb="163">
      <t>ジギョウ</t>
    </rPh>
    <rPh sb="164" eb="166">
      <t>ミナオ</t>
    </rPh>
    <rPh sb="168" eb="171">
      <t>コウリツカ</t>
    </rPh>
    <rPh sb="174" eb="176">
      <t>ケイヒ</t>
    </rPh>
    <rPh sb="177" eb="179">
      <t>セツゲン</t>
    </rPh>
    <rPh sb="180" eb="181">
      <t>ト</t>
    </rPh>
    <rPh sb="182" eb="183">
      <t>ク</t>
    </rPh>
    <rPh sb="190" eb="192">
      <t>ケイエイ</t>
    </rPh>
    <rPh sb="192" eb="194">
      <t>キバン</t>
    </rPh>
    <rPh sb="195" eb="197">
      <t>キョウカ</t>
    </rPh>
    <rPh sb="198" eb="199">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</si>
</sst>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9"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7"/>
      <color theme="1"/>
      <name val="ＭＳ ゴシック"/>
      <family val="3"/>
      <charset val="128"/>
    </font>
    <font>
      <sz val="7"/>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6" fillId="0" borderId="9" xfId="0" applyFont="1" applyBorder="1" applyAlignment="1" applyProtection="1">
      <alignment horizontal="left" vertical="top" wrapText="1" shrinkToFit="1"/>
      <protection locked="0"/>
    </xf>
    <xf numFmtId="0" fontId="16" fillId="0" borderId="0" xfId="0" applyFont="1" applyAlignment="1" applyProtection="1">
      <alignment horizontal="left" vertical="top" wrapText="1" shrinkToFit="1"/>
      <protection locked="0"/>
    </xf>
    <xf numFmtId="0" fontId="16" fillId="0" borderId="10" xfId="0" applyFont="1" applyBorder="1" applyAlignment="1" applyProtection="1">
      <alignment horizontal="left" vertical="top" wrapText="1" shrinkToFit="1"/>
      <protection locked="0"/>
    </xf>
    <xf numFmtId="0" fontId="18" fillId="0" borderId="9"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10"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0.33</c:v>
                </c:pt>
                <c:pt idx="1">
                  <c:v>0.26</c:v>
                </c:pt>
                <c:pt idx="2">
                  <c:v>0.37</c:v>
                </c:pt>
                <c:pt idx="3">
                  <c:v>0.42</c:v>
                </c:pt>
                <c:pt idx="4">
                  <c:v>0.43</c:v>
                </c:pt>
              </c:numCache>
            </c:numRef>
          </c:val>
          <c:extLst>
            <c:ext xmlns:c16="http://schemas.microsoft.com/office/drawing/2014/chart" uri="{C3380CC4-5D6E-409C-BE32-E72D297353CC}">
              <c16:uniqueId val="{00000000-EFB2-470E-B658-11360CC7511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0.56999999999999995</c:v>
                </c:pt>
                <c:pt idx="2">
                  <c:v>0.52</c:v>
                </c:pt>
                <c:pt idx="3">
                  <c:v>0.48</c:v>
                </c:pt>
                <c:pt idx="4">
                  <c:v>0.48</c:v>
                </c:pt>
              </c:numCache>
            </c:numRef>
          </c:val>
          <c:smooth val="0"/>
          <c:extLst>
            <c:ext xmlns:c16="http://schemas.microsoft.com/office/drawing/2014/chart" uri="{C3380CC4-5D6E-409C-BE32-E72D297353CC}">
              <c16:uniqueId val="{00000001-EFB2-470E-B658-11360CC7511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69.25</c:v>
                </c:pt>
                <c:pt idx="1">
                  <c:v>67.33</c:v>
                </c:pt>
                <c:pt idx="2">
                  <c:v>66.14</c:v>
                </c:pt>
                <c:pt idx="3">
                  <c:v>64.430000000000007</c:v>
                </c:pt>
                <c:pt idx="4">
                  <c:v>63.31</c:v>
                </c:pt>
              </c:numCache>
            </c:numRef>
          </c:val>
          <c:extLst>
            <c:ext xmlns:c16="http://schemas.microsoft.com/office/drawing/2014/chart" uri="{C3380CC4-5D6E-409C-BE32-E72D297353CC}">
              <c16:uniqueId val="{00000000-531B-4654-8E97-34F3ECE4008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59.67</c:v>
                </c:pt>
                <c:pt idx="1">
                  <c:v>60.12</c:v>
                </c:pt>
                <c:pt idx="2">
                  <c:v>60.34</c:v>
                </c:pt>
                <c:pt idx="3">
                  <c:v>59.54</c:v>
                </c:pt>
                <c:pt idx="4">
                  <c:v>59.26</c:v>
                </c:pt>
              </c:numCache>
            </c:numRef>
          </c:val>
          <c:smooth val="0"/>
          <c:extLst>
            <c:ext xmlns:c16="http://schemas.microsoft.com/office/drawing/2014/chart" uri="{C3380CC4-5D6E-409C-BE32-E72D297353CC}">
              <c16:uniqueId val="{00000001-531B-4654-8E97-34F3ECE4008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72.040000000000006</c:v>
                </c:pt>
                <c:pt idx="1">
                  <c:v>74.319999999999993</c:v>
                </c:pt>
                <c:pt idx="2">
                  <c:v>74.72</c:v>
                </c:pt>
                <c:pt idx="3">
                  <c:v>74.89</c:v>
                </c:pt>
                <c:pt idx="4">
                  <c:v>75.08</c:v>
                </c:pt>
              </c:numCache>
            </c:numRef>
          </c:val>
          <c:extLst>
            <c:ext xmlns:c16="http://schemas.microsoft.com/office/drawing/2014/chart" uri="{C3380CC4-5D6E-409C-BE32-E72D297353CC}">
              <c16:uniqueId val="{00000000-FBD4-4F2C-852E-180BDE1D935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84.6</c:v>
                </c:pt>
                <c:pt idx="1">
                  <c:v>84.24</c:v>
                </c:pt>
                <c:pt idx="2">
                  <c:v>84.19</c:v>
                </c:pt>
                <c:pt idx="3">
                  <c:v>83.93</c:v>
                </c:pt>
                <c:pt idx="4">
                  <c:v>83.84</c:v>
                </c:pt>
              </c:numCache>
            </c:numRef>
          </c:val>
          <c:smooth val="0"/>
          <c:extLst>
            <c:ext xmlns:c16="http://schemas.microsoft.com/office/drawing/2014/chart" uri="{C3380CC4-5D6E-409C-BE32-E72D297353CC}">
              <c16:uniqueId val="{00000001-FBD4-4F2C-852E-180BDE1D935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102.97</c:v>
                </c:pt>
                <c:pt idx="1">
                  <c:v>104.94</c:v>
                </c:pt>
                <c:pt idx="2">
                  <c:v>105.49</c:v>
                </c:pt>
                <c:pt idx="3">
                  <c:v>106.38</c:v>
                </c:pt>
                <c:pt idx="4">
                  <c:v>105.39</c:v>
                </c:pt>
              </c:numCache>
            </c:numRef>
          </c:val>
          <c:extLst>
            <c:ext xmlns:c16="http://schemas.microsoft.com/office/drawing/2014/chart" uri="{C3380CC4-5D6E-409C-BE32-E72D297353CC}">
              <c16:uniqueId val="{00000000-F863-4562-AA77-F4693FFB331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109.01</c:v>
                </c:pt>
                <c:pt idx="1">
                  <c:v>108.83</c:v>
                </c:pt>
                <c:pt idx="2">
                  <c:v>109.23</c:v>
                </c:pt>
                <c:pt idx="3">
                  <c:v>108.04</c:v>
                </c:pt>
                <c:pt idx="4">
                  <c:v>107.49</c:v>
                </c:pt>
              </c:numCache>
            </c:numRef>
          </c:val>
          <c:smooth val="0"/>
          <c:extLst>
            <c:ext xmlns:c16="http://schemas.microsoft.com/office/drawing/2014/chart" uri="{C3380CC4-5D6E-409C-BE32-E72D297353CC}">
              <c16:uniqueId val="{00000001-F863-4562-AA77-F4693FFB331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45.58</c:v>
                </c:pt>
                <c:pt idx="1">
                  <c:v>46.77</c:v>
                </c:pt>
                <c:pt idx="2">
                  <c:v>48.47</c:v>
                </c:pt>
                <c:pt idx="3">
                  <c:v>49.9</c:v>
                </c:pt>
                <c:pt idx="4">
                  <c:v>50.3</c:v>
                </c:pt>
              </c:numCache>
            </c:numRef>
          </c:val>
          <c:extLst>
            <c:ext xmlns:c16="http://schemas.microsoft.com/office/drawing/2014/chart" uri="{C3380CC4-5D6E-409C-BE32-E72D297353CC}">
              <c16:uniqueId val="{00000000-A723-44F4-B4AB-73186617643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48.17</c:v>
                </c:pt>
                <c:pt idx="1">
                  <c:v>48.83</c:v>
                </c:pt>
                <c:pt idx="2">
                  <c:v>49.96</c:v>
                </c:pt>
                <c:pt idx="3">
                  <c:v>50.82</c:v>
                </c:pt>
                <c:pt idx="4">
                  <c:v>51.82</c:v>
                </c:pt>
              </c:numCache>
            </c:numRef>
          </c:val>
          <c:smooth val="0"/>
          <c:extLst>
            <c:ext xmlns:c16="http://schemas.microsoft.com/office/drawing/2014/chart" uri="{C3380CC4-5D6E-409C-BE32-E72D297353CC}">
              <c16:uniqueId val="{00000001-A723-44F4-B4AB-73186617643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30.16</c:v>
                </c:pt>
                <c:pt idx="1">
                  <c:v>33.619999999999997</c:v>
                </c:pt>
                <c:pt idx="2">
                  <c:v>31.16</c:v>
                </c:pt>
                <c:pt idx="3">
                  <c:v>36.979999999999997</c:v>
                </c:pt>
                <c:pt idx="4">
                  <c:v>38.15</c:v>
                </c:pt>
              </c:numCache>
            </c:numRef>
          </c:val>
          <c:extLst>
            <c:ext xmlns:c16="http://schemas.microsoft.com/office/drawing/2014/chart" uri="{C3380CC4-5D6E-409C-BE32-E72D297353CC}">
              <c16:uniqueId val="{00000000-B68E-458C-9BCA-A20478A9E571}"/>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17.12</c:v>
                </c:pt>
                <c:pt idx="1">
                  <c:v>18.18</c:v>
                </c:pt>
                <c:pt idx="2">
                  <c:v>19.32</c:v>
                </c:pt>
                <c:pt idx="3">
                  <c:v>21.16</c:v>
                </c:pt>
                <c:pt idx="4">
                  <c:v>22.72</c:v>
                </c:pt>
              </c:numCache>
            </c:numRef>
          </c:val>
          <c:smooth val="0"/>
          <c:extLst>
            <c:ext xmlns:c16="http://schemas.microsoft.com/office/drawing/2014/chart" uri="{C3380CC4-5D6E-409C-BE32-E72D297353CC}">
              <c16:uniqueId val="{00000001-B68E-458C-9BCA-A20478A9E571}"/>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9CA-4C61-8208-6F1E9F26E45D}"/>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c:v>
                </c:pt>
                <c:pt idx="1">
                  <c:v>4.34</c:v>
                </c:pt>
                <c:pt idx="2">
                  <c:v>4.6900000000000004</c:v>
                </c:pt>
                <c:pt idx="3">
                  <c:v>4.72</c:v>
                </c:pt>
                <c:pt idx="4">
                  <c:v>5.76</c:v>
                </c:pt>
              </c:numCache>
            </c:numRef>
          </c:val>
          <c:smooth val="0"/>
          <c:extLst>
            <c:ext xmlns:c16="http://schemas.microsoft.com/office/drawing/2014/chart" uri="{C3380CC4-5D6E-409C-BE32-E72D297353CC}">
              <c16:uniqueId val="{00000001-09CA-4C61-8208-6F1E9F26E45D}"/>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172.76</c:v>
                </c:pt>
                <c:pt idx="1">
                  <c:v>155.55000000000001</c:v>
                </c:pt>
                <c:pt idx="2">
                  <c:v>185.58</c:v>
                </c:pt>
                <c:pt idx="3">
                  <c:v>178.27</c:v>
                </c:pt>
                <c:pt idx="4">
                  <c:v>148.55000000000001</c:v>
                </c:pt>
              </c:numCache>
            </c:numRef>
          </c:val>
          <c:extLst>
            <c:ext xmlns:c16="http://schemas.microsoft.com/office/drawing/2014/chart" uri="{C3380CC4-5D6E-409C-BE32-E72D297353CC}">
              <c16:uniqueId val="{00000000-B32E-40F9-AFC6-B354A5D00FD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365.18</c:v>
                </c:pt>
                <c:pt idx="1">
                  <c:v>327.77</c:v>
                </c:pt>
                <c:pt idx="2">
                  <c:v>338.02</c:v>
                </c:pt>
                <c:pt idx="3">
                  <c:v>345.94</c:v>
                </c:pt>
                <c:pt idx="4">
                  <c:v>329.7</c:v>
                </c:pt>
              </c:numCache>
            </c:numRef>
          </c:val>
          <c:smooth val="0"/>
          <c:extLst>
            <c:ext xmlns:c16="http://schemas.microsoft.com/office/drawing/2014/chart" uri="{C3380CC4-5D6E-409C-BE32-E72D297353CC}">
              <c16:uniqueId val="{00000001-B32E-40F9-AFC6-B354A5D00FD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637.66</c:v>
                </c:pt>
                <c:pt idx="1">
                  <c:v>667.42</c:v>
                </c:pt>
                <c:pt idx="2">
                  <c:v>667.87</c:v>
                </c:pt>
                <c:pt idx="3">
                  <c:v>693.86</c:v>
                </c:pt>
                <c:pt idx="4">
                  <c:v>784.24</c:v>
                </c:pt>
              </c:numCache>
            </c:numRef>
          </c:val>
          <c:extLst>
            <c:ext xmlns:c16="http://schemas.microsoft.com/office/drawing/2014/chart" uri="{C3380CC4-5D6E-409C-BE32-E72D297353CC}">
              <c16:uniqueId val="{00000000-81A7-43E7-B0D7-36743A026B9A}"/>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371.65</c:v>
                </c:pt>
                <c:pt idx="1">
                  <c:v>397.1</c:v>
                </c:pt>
                <c:pt idx="2">
                  <c:v>379.91</c:v>
                </c:pt>
                <c:pt idx="3">
                  <c:v>386.61</c:v>
                </c:pt>
                <c:pt idx="4">
                  <c:v>381.56</c:v>
                </c:pt>
              </c:numCache>
            </c:numRef>
          </c:val>
          <c:smooth val="0"/>
          <c:extLst>
            <c:ext xmlns:c16="http://schemas.microsoft.com/office/drawing/2014/chart" uri="{C3380CC4-5D6E-409C-BE32-E72D297353CC}">
              <c16:uniqueId val="{00000001-81A7-43E7-B0D7-36743A026B9A}"/>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99.27</c:v>
                </c:pt>
                <c:pt idx="1">
                  <c:v>99.87</c:v>
                </c:pt>
                <c:pt idx="2">
                  <c:v>102.05</c:v>
                </c:pt>
                <c:pt idx="3">
                  <c:v>103.43</c:v>
                </c:pt>
                <c:pt idx="4">
                  <c:v>102.87</c:v>
                </c:pt>
              </c:numCache>
            </c:numRef>
          </c:val>
          <c:extLst>
            <c:ext xmlns:c16="http://schemas.microsoft.com/office/drawing/2014/chart" uri="{C3380CC4-5D6E-409C-BE32-E72D297353CC}">
              <c16:uniqueId val="{00000000-0E00-42FE-9330-48CA3DC954B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98.77</c:v>
                </c:pt>
                <c:pt idx="1">
                  <c:v>95.79</c:v>
                </c:pt>
                <c:pt idx="2">
                  <c:v>98.3</c:v>
                </c:pt>
                <c:pt idx="3">
                  <c:v>93.82</c:v>
                </c:pt>
                <c:pt idx="4">
                  <c:v>95.04</c:v>
                </c:pt>
              </c:numCache>
            </c:numRef>
          </c:val>
          <c:smooth val="0"/>
          <c:extLst>
            <c:ext xmlns:c16="http://schemas.microsoft.com/office/drawing/2014/chart" uri="{C3380CC4-5D6E-409C-BE32-E72D297353CC}">
              <c16:uniqueId val="{00000001-0E00-42FE-9330-48CA3DC954B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163.6</c:v>
                </c:pt>
                <c:pt idx="1">
                  <c:v>162.26</c:v>
                </c:pt>
                <c:pt idx="2">
                  <c:v>159.77000000000001</c:v>
                </c:pt>
                <c:pt idx="3">
                  <c:v>158.36000000000001</c:v>
                </c:pt>
                <c:pt idx="4">
                  <c:v>159.46</c:v>
                </c:pt>
              </c:numCache>
            </c:numRef>
          </c:val>
          <c:extLst>
            <c:ext xmlns:c16="http://schemas.microsoft.com/office/drawing/2014/chart" uri="{C3380CC4-5D6E-409C-BE32-E72D297353CC}">
              <c16:uniqueId val="{00000000-B2D7-4B7F-BA91-00B1F24A0C88}"/>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173.67</c:v>
                </c:pt>
                <c:pt idx="1">
                  <c:v>171.13</c:v>
                </c:pt>
                <c:pt idx="2">
                  <c:v>173.7</c:v>
                </c:pt>
                <c:pt idx="3">
                  <c:v>178.94</c:v>
                </c:pt>
                <c:pt idx="4">
                  <c:v>180.19</c:v>
                </c:pt>
              </c:numCache>
            </c:numRef>
          </c:val>
          <c:smooth val="0"/>
          <c:extLst>
            <c:ext xmlns:c16="http://schemas.microsoft.com/office/drawing/2014/chart" uri="{C3380CC4-5D6E-409C-BE32-E72D297353CC}">
              <c16:uniqueId val="{00000001-B2D7-4B7F-BA91-00B1F24A0C88}"/>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【108.24】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【89.42】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【177.56】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和歌山県　海南市</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A5</v>
      </c>
      <c r="X8" s="75"/>
      <c r="Y8" s="75"/>
      <c r="Z8" s="75"/>
      <c r="AA8" s="75"/>
      <c r="AB8" s="75"/>
      <c r="AC8" s="75"/>
      <c r="AD8" s="75" t="str">
        <f>データ!$M$6</f>
        <v>非設置</v>
      </c>
      <c r="AE8" s="75"/>
      <c r="AF8" s="75"/>
      <c r="AG8" s="75"/>
      <c r="AH8" s="75"/>
      <c r="AI8" s="75"/>
      <c r="AJ8" s="75"/>
      <c r="AK8" s="2"/>
      <c r="AL8" s="58">
        <f>データ!$R$6</f>
        <v>47158</v>
      </c>
      <c r="AM8" s="58"/>
      <c r="AN8" s="58"/>
      <c r="AO8" s="58"/>
      <c r="AP8" s="58"/>
      <c r="AQ8" s="58"/>
      <c r="AR8" s="58"/>
      <c r="AS8" s="58"/>
      <c r="AT8" s="55">
        <f>データ!$S$6</f>
        <v>101.06</v>
      </c>
      <c r="AU8" s="56"/>
      <c r="AV8" s="56"/>
      <c r="AW8" s="56"/>
      <c r="AX8" s="56"/>
      <c r="AY8" s="56"/>
      <c r="AZ8" s="56"/>
      <c r="BA8" s="56"/>
      <c r="BB8" s="45">
        <f>データ!$T$6</f>
        <v>466.63</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50.09</v>
      </c>
      <c r="J10" s="56"/>
      <c r="K10" s="56"/>
      <c r="L10" s="56"/>
      <c r="M10" s="56"/>
      <c r="N10" s="56"/>
      <c r="O10" s="57"/>
      <c r="P10" s="45">
        <f>データ!$P$6</f>
        <v>98.49</v>
      </c>
      <c r="Q10" s="45"/>
      <c r="R10" s="45"/>
      <c r="S10" s="45"/>
      <c r="T10" s="45"/>
      <c r="U10" s="45"/>
      <c r="V10" s="45"/>
      <c r="W10" s="58">
        <f>データ!$Q$6</f>
        <v>2853</v>
      </c>
      <c r="X10" s="58"/>
      <c r="Y10" s="58"/>
      <c r="Z10" s="58"/>
      <c r="AA10" s="58"/>
      <c r="AB10" s="58"/>
      <c r="AC10" s="58"/>
      <c r="AD10" s="2"/>
      <c r="AE10" s="2"/>
      <c r="AF10" s="2"/>
      <c r="AG10" s="2"/>
      <c r="AH10" s="2"/>
      <c r="AI10" s="2"/>
      <c r="AJ10" s="2"/>
      <c r="AK10" s="2"/>
      <c r="AL10" s="58">
        <f>データ!$U$6</f>
        <v>46250</v>
      </c>
      <c r="AM10" s="58"/>
      <c r="AN10" s="58"/>
      <c r="AO10" s="58"/>
      <c r="AP10" s="58"/>
      <c r="AQ10" s="58"/>
      <c r="AR10" s="58"/>
      <c r="AS10" s="58"/>
      <c r="AT10" s="55">
        <f>データ!$V$6</f>
        <v>54.07</v>
      </c>
      <c r="AU10" s="56"/>
      <c r="AV10" s="56"/>
      <c r="AW10" s="56"/>
      <c r="AX10" s="56"/>
      <c r="AY10" s="56"/>
      <c r="AZ10" s="56"/>
      <c r="BA10" s="56"/>
      <c r="BB10" s="45">
        <f>データ!$W$6</f>
        <v>855.37</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9" t="s">
        <v>112</v>
      </c>
      <c r="BM16" s="90"/>
      <c r="BN16" s="90"/>
      <c r="BO16" s="90"/>
      <c r="BP16" s="90"/>
      <c r="BQ16" s="90"/>
      <c r="BR16" s="90"/>
      <c r="BS16" s="90"/>
      <c r="BT16" s="90"/>
      <c r="BU16" s="90"/>
      <c r="BV16" s="90"/>
      <c r="BW16" s="90"/>
      <c r="BX16" s="90"/>
      <c r="BY16" s="90"/>
      <c r="BZ16" s="9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9"/>
      <c r="BM17" s="90"/>
      <c r="BN17" s="90"/>
      <c r="BO17" s="90"/>
      <c r="BP17" s="90"/>
      <c r="BQ17" s="90"/>
      <c r="BR17" s="90"/>
      <c r="BS17" s="90"/>
      <c r="BT17" s="90"/>
      <c r="BU17" s="90"/>
      <c r="BV17" s="90"/>
      <c r="BW17" s="90"/>
      <c r="BX17" s="90"/>
      <c r="BY17" s="90"/>
      <c r="BZ17" s="9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9"/>
      <c r="BM18" s="90"/>
      <c r="BN18" s="90"/>
      <c r="BO18" s="90"/>
      <c r="BP18" s="90"/>
      <c r="BQ18" s="90"/>
      <c r="BR18" s="90"/>
      <c r="BS18" s="90"/>
      <c r="BT18" s="90"/>
      <c r="BU18" s="90"/>
      <c r="BV18" s="90"/>
      <c r="BW18" s="90"/>
      <c r="BX18" s="90"/>
      <c r="BY18" s="90"/>
      <c r="BZ18" s="9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9"/>
      <c r="BM19" s="90"/>
      <c r="BN19" s="90"/>
      <c r="BO19" s="90"/>
      <c r="BP19" s="90"/>
      <c r="BQ19" s="90"/>
      <c r="BR19" s="90"/>
      <c r="BS19" s="90"/>
      <c r="BT19" s="90"/>
      <c r="BU19" s="90"/>
      <c r="BV19" s="90"/>
      <c r="BW19" s="90"/>
      <c r="BX19" s="90"/>
      <c r="BY19" s="90"/>
      <c r="BZ19" s="9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9"/>
      <c r="BM20" s="90"/>
      <c r="BN20" s="90"/>
      <c r="BO20" s="90"/>
      <c r="BP20" s="90"/>
      <c r="BQ20" s="90"/>
      <c r="BR20" s="90"/>
      <c r="BS20" s="90"/>
      <c r="BT20" s="90"/>
      <c r="BU20" s="90"/>
      <c r="BV20" s="90"/>
      <c r="BW20" s="90"/>
      <c r="BX20" s="90"/>
      <c r="BY20" s="90"/>
      <c r="BZ20" s="9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9"/>
      <c r="BM21" s="90"/>
      <c r="BN21" s="90"/>
      <c r="BO21" s="90"/>
      <c r="BP21" s="90"/>
      <c r="BQ21" s="90"/>
      <c r="BR21" s="90"/>
      <c r="BS21" s="90"/>
      <c r="BT21" s="90"/>
      <c r="BU21" s="90"/>
      <c r="BV21" s="90"/>
      <c r="BW21" s="90"/>
      <c r="BX21" s="90"/>
      <c r="BY21" s="90"/>
      <c r="BZ21" s="9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9"/>
      <c r="BM22" s="90"/>
      <c r="BN22" s="90"/>
      <c r="BO22" s="90"/>
      <c r="BP22" s="90"/>
      <c r="BQ22" s="90"/>
      <c r="BR22" s="90"/>
      <c r="BS22" s="90"/>
      <c r="BT22" s="90"/>
      <c r="BU22" s="90"/>
      <c r="BV22" s="90"/>
      <c r="BW22" s="90"/>
      <c r="BX22" s="90"/>
      <c r="BY22" s="90"/>
      <c r="BZ22" s="9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9"/>
      <c r="BM23" s="90"/>
      <c r="BN23" s="90"/>
      <c r="BO23" s="90"/>
      <c r="BP23" s="90"/>
      <c r="BQ23" s="90"/>
      <c r="BR23" s="90"/>
      <c r="BS23" s="90"/>
      <c r="BT23" s="90"/>
      <c r="BU23" s="90"/>
      <c r="BV23" s="90"/>
      <c r="BW23" s="90"/>
      <c r="BX23" s="90"/>
      <c r="BY23" s="90"/>
      <c r="BZ23" s="9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9"/>
      <c r="BM24" s="90"/>
      <c r="BN24" s="90"/>
      <c r="BO24" s="90"/>
      <c r="BP24" s="90"/>
      <c r="BQ24" s="90"/>
      <c r="BR24" s="90"/>
      <c r="BS24" s="90"/>
      <c r="BT24" s="90"/>
      <c r="BU24" s="90"/>
      <c r="BV24" s="90"/>
      <c r="BW24" s="90"/>
      <c r="BX24" s="90"/>
      <c r="BY24" s="90"/>
      <c r="BZ24" s="9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9"/>
      <c r="BM25" s="90"/>
      <c r="BN25" s="90"/>
      <c r="BO25" s="90"/>
      <c r="BP25" s="90"/>
      <c r="BQ25" s="90"/>
      <c r="BR25" s="90"/>
      <c r="BS25" s="90"/>
      <c r="BT25" s="90"/>
      <c r="BU25" s="90"/>
      <c r="BV25" s="90"/>
      <c r="BW25" s="90"/>
      <c r="BX25" s="90"/>
      <c r="BY25" s="90"/>
      <c r="BZ25" s="9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9"/>
      <c r="BM26" s="90"/>
      <c r="BN26" s="90"/>
      <c r="BO26" s="90"/>
      <c r="BP26" s="90"/>
      <c r="BQ26" s="90"/>
      <c r="BR26" s="90"/>
      <c r="BS26" s="90"/>
      <c r="BT26" s="90"/>
      <c r="BU26" s="90"/>
      <c r="BV26" s="90"/>
      <c r="BW26" s="90"/>
      <c r="BX26" s="90"/>
      <c r="BY26" s="90"/>
      <c r="BZ26" s="9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9"/>
      <c r="BM27" s="90"/>
      <c r="BN27" s="90"/>
      <c r="BO27" s="90"/>
      <c r="BP27" s="90"/>
      <c r="BQ27" s="90"/>
      <c r="BR27" s="90"/>
      <c r="BS27" s="90"/>
      <c r="BT27" s="90"/>
      <c r="BU27" s="90"/>
      <c r="BV27" s="90"/>
      <c r="BW27" s="90"/>
      <c r="BX27" s="90"/>
      <c r="BY27" s="90"/>
      <c r="BZ27" s="9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9"/>
      <c r="BM28" s="90"/>
      <c r="BN28" s="90"/>
      <c r="BO28" s="90"/>
      <c r="BP28" s="90"/>
      <c r="BQ28" s="90"/>
      <c r="BR28" s="90"/>
      <c r="BS28" s="90"/>
      <c r="BT28" s="90"/>
      <c r="BU28" s="90"/>
      <c r="BV28" s="90"/>
      <c r="BW28" s="90"/>
      <c r="BX28" s="90"/>
      <c r="BY28" s="90"/>
      <c r="BZ28" s="9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9"/>
      <c r="BM29" s="90"/>
      <c r="BN29" s="90"/>
      <c r="BO29" s="90"/>
      <c r="BP29" s="90"/>
      <c r="BQ29" s="90"/>
      <c r="BR29" s="90"/>
      <c r="BS29" s="90"/>
      <c r="BT29" s="90"/>
      <c r="BU29" s="90"/>
      <c r="BV29" s="90"/>
      <c r="BW29" s="90"/>
      <c r="BX29" s="90"/>
      <c r="BY29" s="90"/>
      <c r="BZ29" s="9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9"/>
      <c r="BM30" s="90"/>
      <c r="BN30" s="90"/>
      <c r="BO30" s="90"/>
      <c r="BP30" s="90"/>
      <c r="BQ30" s="90"/>
      <c r="BR30" s="90"/>
      <c r="BS30" s="90"/>
      <c r="BT30" s="90"/>
      <c r="BU30" s="90"/>
      <c r="BV30" s="90"/>
      <c r="BW30" s="90"/>
      <c r="BX30" s="90"/>
      <c r="BY30" s="90"/>
      <c r="BZ30" s="9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9"/>
      <c r="BM31" s="90"/>
      <c r="BN31" s="90"/>
      <c r="BO31" s="90"/>
      <c r="BP31" s="90"/>
      <c r="BQ31" s="90"/>
      <c r="BR31" s="90"/>
      <c r="BS31" s="90"/>
      <c r="BT31" s="90"/>
      <c r="BU31" s="90"/>
      <c r="BV31" s="90"/>
      <c r="BW31" s="90"/>
      <c r="BX31" s="90"/>
      <c r="BY31" s="90"/>
      <c r="BZ31" s="9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9"/>
      <c r="BM32" s="90"/>
      <c r="BN32" s="90"/>
      <c r="BO32" s="90"/>
      <c r="BP32" s="90"/>
      <c r="BQ32" s="90"/>
      <c r="BR32" s="90"/>
      <c r="BS32" s="90"/>
      <c r="BT32" s="90"/>
      <c r="BU32" s="90"/>
      <c r="BV32" s="90"/>
      <c r="BW32" s="90"/>
      <c r="BX32" s="90"/>
      <c r="BY32" s="90"/>
      <c r="BZ32" s="9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9"/>
      <c r="BM33" s="90"/>
      <c r="BN33" s="90"/>
      <c r="BO33" s="90"/>
      <c r="BP33" s="90"/>
      <c r="BQ33" s="90"/>
      <c r="BR33" s="90"/>
      <c r="BS33" s="90"/>
      <c r="BT33" s="90"/>
      <c r="BU33" s="90"/>
      <c r="BV33" s="90"/>
      <c r="BW33" s="90"/>
      <c r="BX33" s="90"/>
      <c r="BY33" s="90"/>
      <c r="BZ33" s="9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9"/>
      <c r="BM34" s="90"/>
      <c r="BN34" s="90"/>
      <c r="BO34" s="90"/>
      <c r="BP34" s="90"/>
      <c r="BQ34" s="90"/>
      <c r="BR34" s="90"/>
      <c r="BS34" s="90"/>
      <c r="BT34" s="90"/>
      <c r="BU34" s="90"/>
      <c r="BV34" s="90"/>
      <c r="BW34" s="90"/>
      <c r="BX34" s="90"/>
      <c r="BY34" s="90"/>
      <c r="BZ34" s="9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9"/>
      <c r="BM35" s="90"/>
      <c r="BN35" s="90"/>
      <c r="BO35" s="90"/>
      <c r="BP35" s="90"/>
      <c r="BQ35" s="90"/>
      <c r="BR35" s="90"/>
      <c r="BS35" s="90"/>
      <c r="BT35" s="90"/>
      <c r="BU35" s="90"/>
      <c r="BV35" s="90"/>
      <c r="BW35" s="90"/>
      <c r="BX35" s="90"/>
      <c r="BY35" s="90"/>
      <c r="BZ35" s="91"/>
    </row>
    <row r="36" spans="1:78" ht="24"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9"/>
      <c r="BM36" s="90"/>
      <c r="BN36" s="90"/>
      <c r="BO36" s="90"/>
      <c r="BP36" s="90"/>
      <c r="BQ36" s="90"/>
      <c r="BR36" s="90"/>
      <c r="BS36" s="90"/>
      <c r="BT36" s="90"/>
      <c r="BU36" s="90"/>
      <c r="BV36" s="90"/>
      <c r="BW36" s="90"/>
      <c r="BX36" s="90"/>
      <c r="BY36" s="90"/>
      <c r="BZ36" s="9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9"/>
      <c r="BM37" s="90"/>
      <c r="BN37" s="90"/>
      <c r="BO37" s="90"/>
      <c r="BP37" s="90"/>
      <c r="BQ37" s="90"/>
      <c r="BR37" s="90"/>
      <c r="BS37" s="90"/>
      <c r="BT37" s="90"/>
      <c r="BU37" s="90"/>
      <c r="BV37" s="90"/>
      <c r="BW37" s="90"/>
      <c r="BX37" s="90"/>
      <c r="BY37" s="90"/>
      <c r="BZ37" s="9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9"/>
      <c r="BM38" s="90"/>
      <c r="BN38" s="90"/>
      <c r="BO38" s="90"/>
      <c r="BP38" s="90"/>
      <c r="BQ38" s="90"/>
      <c r="BR38" s="90"/>
      <c r="BS38" s="90"/>
      <c r="BT38" s="90"/>
      <c r="BU38" s="90"/>
      <c r="BV38" s="90"/>
      <c r="BW38" s="90"/>
      <c r="BX38" s="90"/>
      <c r="BY38" s="90"/>
      <c r="BZ38" s="9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9"/>
      <c r="BM39" s="90"/>
      <c r="BN39" s="90"/>
      <c r="BO39" s="90"/>
      <c r="BP39" s="90"/>
      <c r="BQ39" s="90"/>
      <c r="BR39" s="90"/>
      <c r="BS39" s="90"/>
      <c r="BT39" s="90"/>
      <c r="BU39" s="90"/>
      <c r="BV39" s="90"/>
      <c r="BW39" s="90"/>
      <c r="BX39" s="90"/>
      <c r="BY39" s="90"/>
      <c r="BZ39" s="9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9"/>
      <c r="BM40" s="90"/>
      <c r="BN40" s="90"/>
      <c r="BO40" s="90"/>
      <c r="BP40" s="90"/>
      <c r="BQ40" s="90"/>
      <c r="BR40" s="90"/>
      <c r="BS40" s="90"/>
      <c r="BT40" s="90"/>
      <c r="BU40" s="90"/>
      <c r="BV40" s="90"/>
      <c r="BW40" s="90"/>
      <c r="BX40" s="90"/>
      <c r="BY40" s="90"/>
      <c r="BZ40" s="9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9"/>
      <c r="BM41" s="90"/>
      <c r="BN41" s="90"/>
      <c r="BO41" s="90"/>
      <c r="BP41" s="90"/>
      <c r="BQ41" s="90"/>
      <c r="BR41" s="90"/>
      <c r="BS41" s="90"/>
      <c r="BT41" s="90"/>
      <c r="BU41" s="90"/>
      <c r="BV41" s="90"/>
      <c r="BW41" s="90"/>
      <c r="BX41" s="90"/>
      <c r="BY41" s="90"/>
      <c r="BZ41" s="9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9"/>
      <c r="BM42" s="90"/>
      <c r="BN42" s="90"/>
      <c r="BO42" s="90"/>
      <c r="BP42" s="90"/>
      <c r="BQ42" s="90"/>
      <c r="BR42" s="90"/>
      <c r="BS42" s="90"/>
      <c r="BT42" s="90"/>
      <c r="BU42" s="90"/>
      <c r="BV42" s="90"/>
      <c r="BW42" s="90"/>
      <c r="BX42" s="90"/>
      <c r="BY42" s="90"/>
      <c r="BZ42" s="9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9"/>
      <c r="BM43" s="90"/>
      <c r="BN43" s="90"/>
      <c r="BO43" s="90"/>
      <c r="BP43" s="90"/>
      <c r="BQ43" s="90"/>
      <c r="BR43" s="90"/>
      <c r="BS43" s="90"/>
      <c r="BT43" s="90"/>
      <c r="BU43" s="90"/>
      <c r="BV43" s="90"/>
      <c r="BW43" s="90"/>
      <c r="BX43" s="90"/>
      <c r="BY43" s="90"/>
      <c r="BZ43" s="9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9"/>
      <c r="BM44" s="90"/>
      <c r="BN44" s="90"/>
      <c r="BO44" s="90"/>
      <c r="BP44" s="90"/>
      <c r="BQ44" s="90"/>
      <c r="BR44" s="90"/>
      <c r="BS44" s="90"/>
      <c r="BT44" s="90"/>
      <c r="BU44" s="90"/>
      <c r="BV44" s="90"/>
      <c r="BW44" s="90"/>
      <c r="BX44" s="90"/>
      <c r="BY44" s="90"/>
      <c r="BZ44" s="91"/>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92" t="s">
        <v>113</v>
      </c>
      <c r="BM47" s="93"/>
      <c r="BN47" s="93"/>
      <c r="BO47" s="93"/>
      <c r="BP47" s="93"/>
      <c r="BQ47" s="93"/>
      <c r="BR47" s="93"/>
      <c r="BS47" s="93"/>
      <c r="BT47" s="93"/>
      <c r="BU47" s="93"/>
      <c r="BV47" s="93"/>
      <c r="BW47" s="93"/>
      <c r="BX47" s="93"/>
      <c r="BY47" s="93"/>
      <c r="BZ47" s="94"/>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92"/>
      <c r="BM48" s="93"/>
      <c r="BN48" s="93"/>
      <c r="BO48" s="93"/>
      <c r="BP48" s="93"/>
      <c r="BQ48" s="93"/>
      <c r="BR48" s="93"/>
      <c r="BS48" s="93"/>
      <c r="BT48" s="93"/>
      <c r="BU48" s="93"/>
      <c r="BV48" s="93"/>
      <c r="BW48" s="93"/>
      <c r="BX48" s="93"/>
      <c r="BY48" s="93"/>
      <c r="BZ48" s="94"/>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92"/>
      <c r="BM49" s="93"/>
      <c r="BN49" s="93"/>
      <c r="BO49" s="93"/>
      <c r="BP49" s="93"/>
      <c r="BQ49" s="93"/>
      <c r="BR49" s="93"/>
      <c r="BS49" s="93"/>
      <c r="BT49" s="93"/>
      <c r="BU49" s="93"/>
      <c r="BV49" s="93"/>
      <c r="BW49" s="93"/>
      <c r="BX49" s="93"/>
      <c r="BY49" s="93"/>
      <c r="BZ49" s="94"/>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92"/>
      <c r="BM50" s="93"/>
      <c r="BN50" s="93"/>
      <c r="BO50" s="93"/>
      <c r="BP50" s="93"/>
      <c r="BQ50" s="93"/>
      <c r="BR50" s="93"/>
      <c r="BS50" s="93"/>
      <c r="BT50" s="93"/>
      <c r="BU50" s="93"/>
      <c r="BV50" s="93"/>
      <c r="BW50" s="93"/>
      <c r="BX50" s="93"/>
      <c r="BY50" s="93"/>
      <c r="BZ50" s="94"/>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92"/>
      <c r="BM51" s="93"/>
      <c r="BN51" s="93"/>
      <c r="BO51" s="93"/>
      <c r="BP51" s="93"/>
      <c r="BQ51" s="93"/>
      <c r="BR51" s="93"/>
      <c r="BS51" s="93"/>
      <c r="BT51" s="93"/>
      <c r="BU51" s="93"/>
      <c r="BV51" s="93"/>
      <c r="BW51" s="93"/>
      <c r="BX51" s="93"/>
      <c r="BY51" s="93"/>
      <c r="BZ51" s="94"/>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92"/>
      <c r="BM52" s="93"/>
      <c r="BN52" s="93"/>
      <c r="BO52" s="93"/>
      <c r="BP52" s="93"/>
      <c r="BQ52" s="93"/>
      <c r="BR52" s="93"/>
      <c r="BS52" s="93"/>
      <c r="BT52" s="93"/>
      <c r="BU52" s="93"/>
      <c r="BV52" s="93"/>
      <c r="BW52" s="93"/>
      <c r="BX52" s="93"/>
      <c r="BY52" s="93"/>
      <c r="BZ52" s="94"/>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92"/>
      <c r="BM53" s="93"/>
      <c r="BN53" s="93"/>
      <c r="BO53" s="93"/>
      <c r="BP53" s="93"/>
      <c r="BQ53" s="93"/>
      <c r="BR53" s="93"/>
      <c r="BS53" s="93"/>
      <c r="BT53" s="93"/>
      <c r="BU53" s="93"/>
      <c r="BV53" s="93"/>
      <c r="BW53" s="93"/>
      <c r="BX53" s="93"/>
      <c r="BY53" s="93"/>
      <c r="BZ53" s="94"/>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92"/>
      <c r="BM54" s="93"/>
      <c r="BN54" s="93"/>
      <c r="BO54" s="93"/>
      <c r="BP54" s="93"/>
      <c r="BQ54" s="93"/>
      <c r="BR54" s="93"/>
      <c r="BS54" s="93"/>
      <c r="BT54" s="93"/>
      <c r="BU54" s="93"/>
      <c r="BV54" s="93"/>
      <c r="BW54" s="93"/>
      <c r="BX54" s="93"/>
      <c r="BY54" s="93"/>
      <c r="BZ54" s="94"/>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92"/>
      <c r="BM55" s="93"/>
      <c r="BN55" s="93"/>
      <c r="BO55" s="93"/>
      <c r="BP55" s="93"/>
      <c r="BQ55" s="93"/>
      <c r="BR55" s="93"/>
      <c r="BS55" s="93"/>
      <c r="BT55" s="93"/>
      <c r="BU55" s="93"/>
      <c r="BV55" s="93"/>
      <c r="BW55" s="93"/>
      <c r="BX55" s="93"/>
      <c r="BY55" s="93"/>
      <c r="BZ55" s="94"/>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92"/>
      <c r="BM56" s="93"/>
      <c r="BN56" s="93"/>
      <c r="BO56" s="93"/>
      <c r="BP56" s="93"/>
      <c r="BQ56" s="93"/>
      <c r="BR56" s="93"/>
      <c r="BS56" s="93"/>
      <c r="BT56" s="93"/>
      <c r="BU56" s="93"/>
      <c r="BV56" s="93"/>
      <c r="BW56" s="93"/>
      <c r="BX56" s="93"/>
      <c r="BY56" s="93"/>
      <c r="BZ56" s="94"/>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92"/>
      <c r="BM57" s="93"/>
      <c r="BN57" s="93"/>
      <c r="BO57" s="93"/>
      <c r="BP57" s="93"/>
      <c r="BQ57" s="93"/>
      <c r="BR57" s="93"/>
      <c r="BS57" s="93"/>
      <c r="BT57" s="93"/>
      <c r="BU57" s="93"/>
      <c r="BV57" s="93"/>
      <c r="BW57" s="93"/>
      <c r="BX57" s="93"/>
      <c r="BY57" s="93"/>
      <c r="BZ57" s="94"/>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92"/>
      <c r="BM58" s="93"/>
      <c r="BN58" s="93"/>
      <c r="BO58" s="93"/>
      <c r="BP58" s="93"/>
      <c r="BQ58" s="93"/>
      <c r="BR58" s="93"/>
      <c r="BS58" s="93"/>
      <c r="BT58" s="93"/>
      <c r="BU58" s="93"/>
      <c r="BV58" s="93"/>
      <c r="BW58" s="93"/>
      <c r="BX58" s="93"/>
      <c r="BY58" s="93"/>
      <c r="BZ58" s="94"/>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92"/>
      <c r="BM59" s="93"/>
      <c r="BN59" s="93"/>
      <c r="BO59" s="93"/>
      <c r="BP59" s="93"/>
      <c r="BQ59" s="93"/>
      <c r="BR59" s="93"/>
      <c r="BS59" s="93"/>
      <c r="BT59" s="93"/>
      <c r="BU59" s="93"/>
      <c r="BV59" s="93"/>
      <c r="BW59" s="93"/>
      <c r="BX59" s="93"/>
      <c r="BY59" s="93"/>
      <c r="BZ59" s="94"/>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92"/>
      <c r="BM60" s="93"/>
      <c r="BN60" s="93"/>
      <c r="BO60" s="93"/>
      <c r="BP60" s="93"/>
      <c r="BQ60" s="93"/>
      <c r="BR60" s="93"/>
      <c r="BS60" s="93"/>
      <c r="BT60" s="93"/>
      <c r="BU60" s="93"/>
      <c r="BV60" s="93"/>
      <c r="BW60" s="93"/>
      <c r="BX60" s="93"/>
      <c r="BY60" s="93"/>
      <c r="BZ60" s="94"/>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92"/>
      <c r="BM61" s="93"/>
      <c r="BN61" s="93"/>
      <c r="BO61" s="93"/>
      <c r="BP61" s="93"/>
      <c r="BQ61" s="93"/>
      <c r="BR61" s="93"/>
      <c r="BS61" s="93"/>
      <c r="BT61" s="93"/>
      <c r="BU61" s="93"/>
      <c r="BV61" s="93"/>
      <c r="BW61" s="93"/>
      <c r="BX61" s="93"/>
      <c r="BY61" s="93"/>
      <c r="BZ61" s="94"/>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92"/>
      <c r="BM62" s="93"/>
      <c r="BN62" s="93"/>
      <c r="BO62" s="93"/>
      <c r="BP62" s="93"/>
      <c r="BQ62" s="93"/>
      <c r="BR62" s="93"/>
      <c r="BS62" s="93"/>
      <c r="BT62" s="93"/>
      <c r="BU62" s="93"/>
      <c r="BV62" s="93"/>
      <c r="BW62" s="93"/>
      <c r="BX62" s="93"/>
      <c r="BY62" s="93"/>
      <c r="BZ62" s="94"/>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92"/>
      <c r="BM63" s="93"/>
      <c r="BN63" s="93"/>
      <c r="BO63" s="93"/>
      <c r="BP63" s="93"/>
      <c r="BQ63" s="93"/>
      <c r="BR63" s="93"/>
      <c r="BS63" s="93"/>
      <c r="BT63" s="93"/>
      <c r="BU63" s="93"/>
      <c r="BV63" s="93"/>
      <c r="BW63" s="93"/>
      <c r="BX63" s="93"/>
      <c r="BY63" s="93"/>
      <c r="BZ63" s="9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114</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【108.24】</v>
      </c>
      <c r="F85" s="13" t="str">
        <f>データ!AS6</f>
        <v>【1.50】</v>
      </c>
      <c r="G85" s="13" t="str">
        <f>データ!BD6</f>
        <v>【243.36】</v>
      </c>
      <c r="H85" s="13" t="str">
        <f>データ!BO6</f>
        <v>【265.93】</v>
      </c>
      <c r="I85" s="13" t="str">
        <f>データ!BZ6</f>
        <v>【97.82】</v>
      </c>
      <c r="J85" s="13" t="str">
        <f>データ!CK6</f>
        <v>【177.56】</v>
      </c>
      <c r="K85" s="13" t="str">
        <f>データ!CV6</f>
        <v>【59.81】</v>
      </c>
      <c r="L85" s="13" t="str">
        <f>データ!DG6</f>
        <v>【89.42】</v>
      </c>
      <c r="M85" s="13" t="str">
        <f>データ!DR6</f>
        <v>【52.02】</v>
      </c>
      <c r="N85" s="13" t="str">
        <f>データ!EC6</f>
        <v>【25.37】</v>
      </c>
      <c r="O85" s="13" t="str">
        <f>データ!EN6</f>
        <v>【0.62】</v>
      </c>
    </row>
  </sheetData>
  <sheetProtection algorithmName="SHA-512" hashValue="l3lZRZn6Mza0NTR8RjRKMCfnUVHHNHtzzFvjvQsRtRMlj2tt3ESMDdW2ya2fsJGLwO2ACJgLxQ+5FLWjvexXRg==" saltValue="4f9ugz1hxFM6qvV40YbZpw=="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302023</v>
      </c>
      <c r="D6" s="20">
        <f t="shared" si="3"/>
        <v>46</v>
      </c>
      <c r="E6" s="20">
        <f t="shared" si="3"/>
        <v>1</v>
      </c>
      <c r="F6" s="20">
        <f t="shared" si="3"/>
        <v>0</v>
      </c>
      <c r="G6" s="20">
        <f t="shared" si="3"/>
        <v>1</v>
      </c>
      <c r="H6" s="20" t="str">
        <f t="shared" si="3"/>
        <v>和歌山県　海南市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50.09</v>
      </c>
      <c r="P6" s="21">
        <f t="shared" si="3"/>
        <v>98.49</v>
      </c>
      <c r="Q6" s="21">
        <f t="shared" si="3"/>
        <v>2853</v>
      </c>
      <c r="R6" s="21">
        <f t="shared" si="3"/>
        <v>47158</v>
      </c>
      <c r="S6" s="21">
        <f t="shared" si="3"/>
        <v>101.06</v>
      </c>
      <c r="T6" s="21">
        <f t="shared" si="3"/>
        <v>466.63</v>
      </c>
      <c r="U6" s="21">
        <f t="shared" si="3"/>
        <v>46250</v>
      </c>
      <c r="V6" s="21">
        <f t="shared" si="3"/>
        <v>54.07</v>
      </c>
      <c r="W6" s="21">
        <f t="shared" si="3"/>
        <v>855.37</v>
      </c>
      <c r="X6" s="22">
        <f>IF(X7="",NA(),X7)</f>
        <v>102.97</v>
      </c>
      <c r="Y6" s="22">
        <f t="shared" ref="Y6:AG6" si="4">IF(Y7="",NA(),Y7)</f>
        <v>104.94</v>
      </c>
      <c r="Z6" s="22">
        <f t="shared" si="4"/>
        <v>105.49</v>
      </c>
      <c r="AA6" s="22">
        <f t="shared" si="4"/>
        <v>106.38</v>
      </c>
      <c r="AB6" s="22">
        <f t="shared" si="4"/>
        <v>105.39</v>
      </c>
      <c r="AC6" s="22">
        <f t="shared" si="4"/>
        <v>109.01</v>
      </c>
      <c r="AD6" s="22">
        <f t="shared" si="4"/>
        <v>108.83</v>
      </c>
      <c r="AE6" s="22">
        <f t="shared" si="4"/>
        <v>109.23</v>
      </c>
      <c r="AF6" s="22">
        <f t="shared" si="4"/>
        <v>108.04</v>
      </c>
      <c r="AG6" s="22">
        <f t="shared" si="4"/>
        <v>107.49</v>
      </c>
      <c r="AH6" s="21" t="str">
        <f>IF(AH7="","",IF(AH7="-","【-】","【"&amp;SUBSTITUTE(TEXT(AH7,"#,##0.00"),"-","△")&amp;"】"))</f>
        <v>【108.24】</v>
      </c>
      <c r="AI6" s="21">
        <f>IF(AI7="",NA(),AI7)</f>
        <v>0</v>
      </c>
      <c r="AJ6" s="21">
        <f t="shared" ref="AJ6:AR6" si="5">IF(AJ7="",NA(),AJ7)</f>
        <v>0</v>
      </c>
      <c r="AK6" s="21">
        <f t="shared" si="5"/>
        <v>0</v>
      </c>
      <c r="AL6" s="21">
        <f t="shared" si="5"/>
        <v>0</v>
      </c>
      <c r="AM6" s="21">
        <f t="shared" si="5"/>
        <v>0</v>
      </c>
      <c r="AN6" s="22">
        <f t="shared" si="5"/>
        <v>3.7</v>
      </c>
      <c r="AO6" s="22">
        <f t="shared" si="5"/>
        <v>4.34</v>
      </c>
      <c r="AP6" s="22">
        <f t="shared" si="5"/>
        <v>4.6900000000000004</v>
      </c>
      <c r="AQ6" s="22">
        <f t="shared" si="5"/>
        <v>4.72</v>
      </c>
      <c r="AR6" s="22">
        <f t="shared" si="5"/>
        <v>5.76</v>
      </c>
      <c r="AS6" s="21" t="str">
        <f>IF(AS7="","",IF(AS7="-","【-】","【"&amp;SUBSTITUTE(TEXT(AS7,"#,##0.00"),"-","△")&amp;"】"))</f>
        <v>【1.50】</v>
      </c>
      <c r="AT6" s="22">
        <f>IF(AT7="",NA(),AT7)</f>
        <v>172.76</v>
      </c>
      <c r="AU6" s="22">
        <f t="shared" ref="AU6:BC6" si="6">IF(AU7="",NA(),AU7)</f>
        <v>155.55000000000001</v>
      </c>
      <c r="AV6" s="22">
        <f t="shared" si="6"/>
        <v>185.58</v>
      </c>
      <c r="AW6" s="22">
        <f t="shared" si="6"/>
        <v>178.27</v>
      </c>
      <c r="AX6" s="22">
        <f t="shared" si="6"/>
        <v>148.55000000000001</v>
      </c>
      <c r="AY6" s="22">
        <f t="shared" si="6"/>
        <v>365.18</v>
      </c>
      <c r="AZ6" s="22">
        <f t="shared" si="6"/>
        <v>327.77</v>
      </c>
      <c r="BA6" s="22">
        <f t="shared" si="6"/>
        <v>338.02</v>
      </c>
      <c r="BB6" s="22">
        <f t="shared" si="6"/>
        <v>345.94</v>
      </c>
      <c r="BC6" s="22">
        <f t="shared" si="6"/>
        <v>329.7</v>
      </c>
      <c r="BD6" s="21" t="str">
        <f>IF(BD7="","",IF(BD7="-","【-】","【"&amp;SUBSTITUTE(TEXT(BD7,"#,##0.00"),"-","△")&amp;"】"))</f>
        <v>【243.36】</v>
      </c>
      <c r="BE6" s="22">
        <f>IF(BE7="",NA(),BE7)</f>
        <v>637.66</v>
      </c>
      <c r="BF6" s="22">
        <f t="shared" ref="BF6:BN6" si="7">IF(BF7="",NA(),BF7)</f>
        <v>667.42</v>
      </c>
      <c r="BG6" s="22">
        <f t="shared" si="7"/>
        <v>667.87</v>
      </c>
      <c r="BH6" s="22">
        <f t="shared" si="7"/>
        <v>693.86</v>
      </c>
      <c r="BI6" s="22">
        <f t="shared" si="7"/>
        <v>784.24</v>
      </c>
      <c r="BJ6" s="22">
        <f t="shared" si="7"/>
        <v>371.65</v>
      </c>
      <c r="BK6" s="22">
        <f t="shared" si="7"/>
        <v>397.1</v>
      </c>
      <c r="BL6" s="22">
        <f t="shared" si="7"/>
        <v>379.91</v>
      </c>
      <c r="BM6" s="22">
        <f t="shared" si="7"/>
        <v>386.61</v>
      </c>
      <c r="BN6" s="22">
        <f t="shared" si="7"/>
        <v>381.56</v>
      </c>
      <c r="BO6" s="21" t="str">
        <f>IF(BO7="","",IF(BO7="-","【-】","【"&amp;SUBSTITUTE(TEXT(BO7,"#,##0.00"),"-","△")&amp;"】"))</f>
        <v>【265.93】</v>
      </c>
      <c r="BP6" s="22">
        <f>IF(BP7="",NA(),BP7)</f>
        <v>99.27</v>
      </c>
      <c r="BQ6" s="22">
        <f t="shared" ref="BQ6:BY6" si="8">IF(BQ7="",NA(),BQ7)</f>
        <v>99.87</v>
      </c>
      <c r="BR6" s="22">
        <f t="shared" si="8"/>
        <v>102.05</v>
      </c>
      <c r="BS6" s="22">
        <f t="shared" si="8"/>
        <v>103.43</v>
      </c>
      <c r="BT6" s="22">
        <f t="shared" si="8"/>
        <v>102.87</v>
      </c>
      <c r="BU6" s="22">
        <f t="shared" si="8"/>
        <v>98.77</v>
      </c>
      <c r="BV6" s="22">
        <f t="shared" si="8"/>
        <v>95.79</v>
      </c>
      <c r="BW6" s="22">
        <f t="shared" si="8"/>
        <v>98.3</v>
      </c>
      <c r="BX6" s="22">
        <f t="shared" si="8"/>
        <v>93.82</v>
      </c>
      <c r="BY6" s="22">
        <f t="shared" si="8"/>
        <v>95.04</v>
      </c>
      <c r="BZ6" s="21" t="str">
        <f>IF(BZ7="","",IF(BZ7="-","【-】","【"&amp;SUBSTITUTE(TEXT(BZ7,"#,##0.00"),"-","△")&amp;"】"))</f>
        <v>【97.82】</v>
      </c>
      <c r="CA6" s="22">
        <f>IF(CA7="",NA(),CA7)</f>
        <v>163.6</v>
      </c>
      <c r="CB6" s="22">
        <f t="shared" ref="CB6:CJ6" si="9">IF(CB7="",NA(),CB7)</f>
        <v>162.26</v>
      </c>
      <c r="CC6" s="22">
        <f t="shared" si="9"/>
        <v>159.77000000000001</v>
      </c>
      <c r="CD6" s="22">
        <f t="shared" si="9"/>
        <v>158.36000000000001</v>
      </c>
      <c r="CE6" s="22">
        <f t="shared" si="9"/>
        <v>159.46</v>
      </c>
      <c r="CF6" s="22">
        <f t="shared" si="9"/>
        <v>173.67</v>
      </c>
      <c r="CG6" s="22">
        <f t="shared" si="9"/>
        <v>171.13</v>
      </c>
      <c r="CH6" s="22">
        <f t="shared" si="9"/>
        <v>173.7</v>
      </c>
      <c r="CI6" s="22">
        <f t="shared" si="9"/>
        <v>178.94</v>
      </c>
      <c r="CJ6" s="22">
        <f t="shared" si="9"/>
        <v>180.19</v>
      </c>
      <c r="CK6" s="21" t="str">
        <f>IF(CK7="","",IF(CK7="-","【-】","【"&amp;SUBSTITUTE(TEXT(CK7,"#,##0.00"),"-","△")&amp;"】"))</f>
        <v>【177.56】</v>
      </c>
      <c r="CL6" s="22">
        <f>IF(CL7="",NA(),CL7)</f>
        <v>69.25</v>
      </c>
      <c r="CM6" s="22">
        <f t="shared" ref="CM6:CU6" si="10">IF(CM7="",NA(),CM7)</f>
        <v>67.33</v>
      </c>
      <c r="CN6" s="22">
        <f t="shared" si="10"/>
        <v>66.14</v>
      </c>
      <c r="CO6" s="22">
        <f t="shared" si="10"/>
        <v>64.430000000000007</v>
      </c>
      <c r="CP6" s="22">
        <f t="shared" si="10"/>
        <v>63.31</v>
      </c>
      <c r="CQ6" s="22">
        <f t="shared" si="10"/>
        <v>59.67</v>
      </c>
      <c r="CR6" s="22">
        <f t="shared" si="10"/>
        <v>60.12</v>
      </c>
      <c r="CS6" s="22">
        <f t="shared" si="10"/>
        <v>60.34</v>
      </c>
      <c r="CT6" s="22">
        <f t="shared" si="10"/>
        <v>59.54</v>
      </c>
      <c r="CU6" s="22">
        <f t="shared" si="10"/>
        <v>59.26</v>
      </c>
      <c r="CV6" s="21" t="str">
        <f>IF(CV7="","",IF(CV7="-","【-】","【"&amp;SUBSTITUTE(TEXT(CV7,"#,##0.00"),"-","△")&amp;"】"))</f>
        <v>【59.81】</v>
      </c>
      <c r="CW6" s="22">
        <f>IF(CW7="",NA(),CW7)</f>
        <v>72.040000000000006</v>
      </c>
      <c r="CX6" s="22">
        <f t="shared" ref="CX6:DF6" si="11">IF(CX7="",NA(),CX7)</f>
        <v>74.319999999999993</v>
      </c>
      <c r="CY6" s="22">
        <f t="shared" si="11"/>
        <v>74.72</v>
      </c>
      <c r="CZ6" s="22">
        <f t="shared" si="11"/>
        <v>74.89</v>
      </c>
      <c r="DA6" s="22">
        <f t="shared" si="11"/>
        <v>75.08</v>
      </c>
      <c r="DB6" s="22">
        <f t="shared" si="11"/>
        <v>84.6</v>
      </c>
      <c r="DC6" s="22">
        <f t="shared" si="11"/>
        <v>84.24</v>
      </c>
      <c r="DD6" s="22">
        <f t="shared" si="11"/>
        <v>84.19</v>
      </c>
      <c r="DE6" s="22">
        <f t="shared" si="11"/>
        <v>83.93</v>
      </c>
      <c r="DF6" s="22">
        <f t="shared" si="11"/>
        <v>83.84</v>
      </c>
      <c r="DG6" s="21" t="str">
        <f>IF(DG7="","",IF(DG7="-","【-】","【"&amp;SUBSTITUTE(TEXT(DG7,"#,##0.00"),"-","△")&amp;"】"))</f>
        <v>【89.42】</v>
      </c>
      <c r="DH6" s="22">
        <f>IF(DH7="",NA(),DH7)</f>
        <v>45.58</v>
      </c>
      <c r="DI6" s="22">
        <f t="shared" ref="DI6:DQ6" si="12">IF(DI7="",NA(),DI7)</f>
        <v>46.77</v>
      </c>
      <c r="DJ6" s="22">
        <f t="shared" si="12"/>
        <v>48.47</v>
      </c>
      <c r="DK6" s="22">
        <f t="shared" si="12"/>
        <v>49.9</v>
      </c>
      <c r="DL6" s="22">
        <f t="shared" si="12"/>
        <v>50.3</v>
      </c>
      <c r="DM6" s="22">
        <f t="shared" si="12"/>
        <v>48.17</v>
      </c>
      <c r="DN6" s="22">
        <f t="shared" si="12"/>
        <v>48.83</v>
      </c>
      <c r="DO6" s="22">
        <f t="shared" si="12"/>
        <v>49.96</v>
      </c>
      <c r="DP6" s="22">
        <f t="shared" si="12"/>
        <v>50.82</v>
      </c>
      <c r="DQ6" s="22">
        <f t="shared" si="12"/>
        <v>51.82</v>
      </c>
      <c r="DR6" s="21" t="str">
        <f>IF(DR7="","",IF(DR7="-","【-】","【"&amp;SUBSTITUTE(TEXT(DR7,"#,##0.00"),"-","△")&amp;"】"))</f>
        <v>【52.02】</v>
      </c>
      <c r="DS6" s="22">
        <f>IF(DS7="",NA(),DS7)</f>
        <v>30.16</v>
      </c>
      <c r="DT6" s="22">
        <f t="shared" ref="DT6:EB6" si="13">IF(DT7="",NA(),DT7)</f>
        <v>33.619999999999997</v>
      </c>
      <c r="DU6" s="22">
        <f t="shared" si="13"/>
        <v>31.16</v>
      </c>
      <c r="DV6" s="22">
        <f t="shared" si="13"/>
        <v>36.979999999999997</v>
      </c>
      <c r="DW6" s="22">
        <f t="shared" si="13"/>
        <v>38.15</v>
      </c>
      <c r="DX6" s="22">
        <f t="shared" si="13"/>
        <v>17.12</v>
      </c>
      <c r="DY6" s="22">
        <f t="shared" si="13"/>
        <v>18.18</v>
      </c>
      <c r="DZ6" s="22">
        <f t="shared" si="13"/>
        <v>19.32</v>
      </c>
      <c r="EA6" s="22">
        <f t="shared" si="13"/>
        <v>21.16</v>
      </c>
      <c r="EB6" s="22">
        <f t="shared" si="13"/>
        <v>22.72</v>
      </c>
      <c r="EC6" s="21" t="str">
        <f>IF(EC7="","",IF(EC7="-","【-】","【"&amp;SUBSTITUTE(TEXT(EC7,"#,##0.00"),"-","△")&amp;"】"))</f>
        <v>【25.37】</v>
      </c>
      <c r="ED6" s="22">
        <f>IF(ED7="",NA(),ED7)</f>
        <v>0.33</v>
      </c>
      <c r="EE6" s="22">
        <f t="shared" ref="EE6:EM6" si="14">IF(EE7="",NA(),EE7)</f>
        <v>0.26</v>
      </c>
      <c r="EF6" s="22">
        <f t="shared" si="14"/>
        <v>0.37</v>
      </c>
      <c r="EG6" s="22">
        <f t="shared" si="14"/>
        <v>0.42</v>
      </c>
      <c r="EH6" s="22">
        <f t="shared" si="14"/>
        <v>0.43</v>
      </c>
      <c r="EI6" s="22">
        <f t="shared" si="14"/>
        <v>0.54</v>
      </c>
      <c r="EJ6" s="22">
        <f t="shared" si="14"/>
        <v>0.56999999999999995</v>
      </c>
      <c r="EK6" s="22">
        <f t="shared" si="14"/>
        <v>0.52</v>
      </c>
      <c r="EL6" s="22">
        <f t="shared" si="14"/>
        <v>0.48</v>
      </c>
      <c r="EM6" s="22">
        <f t="shared" si="14"/>
        <v>0.48</v>
      </c>
      <c r="EN6" s="21" t="str">
        <f>IF(EN7="","",IF(EN7="-","【-】","【"&amp;SUBSTITUTE(TEXT(EN7,"#,##0.00"),"-","△")&amp;"】"))</f>
        <v>【0.62】</v>
      </c>
    </row>
    <row r="7" spans="1:144" s="23" customFormat="1" x14ac:dyDescent="0.15">
      <c r="A7" s="15"/>
      <c r="B7" s="24">
        <v>2023</v>
      </c>
      <c r="C7" s="24">
        <v>302023</v>
      </c>
      <c r="D7" s="24">
        <v>46</v>
      </c>
      <c r="E7" s="24">
        <v>1</v>
      </c>
      <c r="F7" s="24">
        <v>0</v>
      </c>
      <c r="G7" s="24">
        <v>1</v>
      </c>
      <c r="H7" s="24" t="s">
        <v>93</v>
      </c>
      <c r="I7" s="24" t="s">
        <v>94</v>
      </c>
      <c r="J7" s="24" t="s">
        <v>95</v>
      </c>
      <c r="K7" s="24" t="s">
        <v>96</v>
      </c>
      <c r="L7" s="24" t="s">
        <v>97</v>
      </c>
      <c r="M7" s="24" t="s">
        <v>98</v>
      </c>
      <c r="N7" s="25" t="s">
        <v>99</v>
      </c>
      <c r="O7" s="25">
        <v>50.09</v>
      </c>
      <c r="P7" s="25">
        <v>98.49</v>
      </c>
      <c r="Q7" s="25">
        <v>2853</v>
      </c>
      <c r="R7" s="25">
        <v>47158</v>
      </c>
      <c r="S7" s="25">
        <v>101.06</v>
      </c>
      <c r="T7" s="25">
        <v>466.63</v>
      </c>
      <c r="U7" s="25">
        <v>46250</v>
      </c>
      <c r="V7" s="25">
        <v>54.07</v>
      </c>
      <c r="W7" s="25">
        <v>855.37</v>
      </c>
      <c r="X7" s="25">
        <v>102.97</v>
      </c>
      <c r="Y7" s="25">
        <v>104.94</v>
      </c>
      <c r="Z7" s="25">
        <v>105.49</v>
      </c>
      <c r="AA7" s="25">
        <v>106.38</v>
      </c>
      <c r="AB7" s="25">
        <v>105.39</v>
      </c>
      <c r="AC7" s="25">
        <v>109.01</v>
      </c>
      <c r="AD7" s="25">
        <v>108.83</v>
      </c>
      <c r="AE7" s="25">
        <v>109.23</v>
      </c>
      <c r="AF7" s="25">
        <v>108.04</v>
      </c>
      <c r="AG7" s="25">
        <v>107.49</v>
      </c>
      <c r="AH7" s="25">
        <v>108.24</v>
      </c>
      <c r="AI7" s="25">
        <v>0</v>
      </c>
      <c r="AJ7" s="25">
        <v>0</v>
      </c>
      <c r="AK7" s="25">
        <v>0</v>
      </c>
      <c r="AL7" s="25">
        <v>0</v>
      </c>
      <c r="AM7" s="25">
        <v>0</v>
      </c>
      <c r="AN7" s="25">
        <v>3.7</v>
      </c>
      <c r="AO7" s="25">
        <v>4.34</v>
      </c>
      <c r="AP7" s="25">
        <v>4.6900000000000004</v>
      </c>
      <c r="AQ7" s="25">
        <v>4.72</v>
      </c>
      <c r="AR7" s="25">
        <v>5.76</v>
      </c>
      <c r="AS7" s="25">
        <v>1.5</v>
      </c>
      <c r="AT7" s="25">
        <v>172.76</v>
      </c>
      <c r="AU7" s="25">
        <v>155.55000000000001</v>
      </c>
      <c r="AV7" s="25">
        <v>185.58</v>
      </c>
      <c r="AW7" s="25">
        <v>178.27</v>
      </c>
      <c r="AX7" s="25">
        <v>148.55000000000001</v>
      </c>
      <c r="AY7" s="25">
        <v>365.18</v>
      </c>
      <c r="AZ7" s="25">
        <v>327.77</v>
      </c>
      <c r="BA7" s="25">
        <v>338.02</v>
      </c>
      <c r="BB7" s="25">
        <v>345.94</v>
      </c>
      <c r="BC7" s="25">
        <v>329.7</v>
      </c>
      <c r="BD7" s="25">
        <v>243.36</v>
      </c>
      <c r="BE7" s="25">
        <v>637.66</v>
      </c>
      <c r="BF7" s="25">
        <v>667.42</v>
      </c>
      <c r="BG7" s="25">
        <v>667.87</v>
      </c>
      <c r="BH7" s="25">
        <v>693.86</v>
      </c>
      <c r="BI7" s="25">
        <v>784.24</v>
      </c>
      <c r="BJ7" s="25">
        <v>371.65</v>
      </c>
      <c r="BK7" s="25">
        <v>397.1</v>
      </c>
      <c r="BL7" s="25">
        <v>379.91</v>
      </c>
      <c r="BM7" s="25">
        <v>386.61</v>
      </c>
      <c r="BN7" s="25">
        <v>381.56</v>
      </c>
      <c r="BO7" s="25">
        <v>265.93</v>
      </c>
      <c r="BP7" s="25">
        <v>99.27</v>
      </c>
      <c r="BQ7" s="25">
        <v>99.87</v>
      </c>
      <c r="BR7" s="25">
        <v>102.05</v>
      </c>
      <c r="BS7" s="25">
        <v>103.43</v>
      </c>
      <c r="BT7" s="25">
        <v>102.87</v>
      </c>
      <c r="BU7" s="25">
        <v>98.77</v>
      </c>
      <c r="BV7" s="25">
        <v>95.79</v>
      </c>
      <c r="BW7" s="25">
        <v>98.3</v>
      </c>
      <c r="BX7" s="25">
        <v>93.82</v>
      </c>
      <c r="BY7" s="25">
        <v>95.04</v>
      </c>
      <c r="BZ7" s="25">
        <v>97.82</v>
      </c>
      <c r="CA7" s="25">
        <v>163.6</v>
      </c>
      <c r="CB7" s="25">
        <v>162.26</v>
      </c>
      <c r="CC7" s="25">
        <v>159.77000000000001</v>
      </c>
      <c r="CD7" s="25">
        <v>158.36000000000001</v>
      </c>
      <c r="CE7" s="25">
        <v>159.46</v>
      </c>
      <c r="CF7" s="25">
        <v>173.67</v>
      </c>
      <c r="CG7" s="25">
        <v>171.13</v>
      </c>
      <c r="CH7" s="25">
        <v>173.7</v>
      </c>
      <c r="CI7" s="25">
        <v>178.94</v>
      </c>
      <c r="CJ7" s="25">
        <v>180.19</v>
      </c>
      <c r="CK7" s="25">
        <v>177.56</v>
      </c>
      <c r="CL7" s="25">
        <v>69.25</v>
      </c>
      <c r="CM7" s="25">
        <v>67.33</v>
      </c>
      <c r="CN7" s="25">
        <v>66.14</v>
      </c>
      <c r="CO7" s="25">
        <v>64.430000000000007</v>
      </c>
      <c r="CP7" s="25">
        <v>63.31</v>
      </c>
      <c r="CQ7" s="25">
        <v>59.67</v>
      </c>
      <c r="CR7" s="25">
        <v>60.12</v>
      </c>
      <c r="CS7" s="25">
        <v>60.34</v>
      </c>
      <c r="CT7" s="25">
        <v>59.54</v>
      </c>
      <c r="CU7" s="25">
        <v>59.26</v>
      </c>
      <c r="CV7" s="25">
        <v>59.81</v>
      </c>
      <c r="CW7" s="25">
        <v>72.040000000000006</v>
      </c>
      <c r="CX7" s="25">
        <v>74.319999999999993</v>
      </c>
      <c r="CY7" s="25">
        <v>74.72</v>
      </c>
      <c r="CZ7" s="25">
        <v>74.89</v>
      </c>
      <c r="DA7" s="25">
        <v>75.08</v>
      </c>
      <c r="DB7" s="25">
        <v>84.6</v>
      </c>
      <c r="DC7" s="25">
        <v>84.24</v>
      </c>
      <c r="DD7" s="25">
        <v>84.19</v>
      </c>
      <c r="DE7" s="25">
        <v>83.93</v>
      </c>
      <c r="DF7" s="25">
        <v>83.84</v>
      </c>
      <c r="DG7" s="25">
        <v>89.42</v>
      </c>
      <c r="DH7" s="25">
        <v>45.58</v>
      </c>
      <c r="DI7" s="25">
        <v>46.77</v>
      </c>
      <c r="DJ7" s="25">
        <v>48.47</v>
      </c>
      <c r="DK7" s="25">
        <v>49.9</v>
      </c>
      <c r="DL7" s="25">
        <v>50.3</v>
      </c>
      <c r="DM7" s="25">
        <v>48.17</v>
      </c>
      <c r="DN7" s="25">
        <v>48.83</v>
      </c>
      <c r="DO7" s="25">
        <v>49.96</v>
      </c>
      <c r="DP7" s="25">
        <v>50.82</v>
      </c>
      <c r="DQ7" s="25">
        <v>51.82</v>
      </c>
      <c r="DR7" s="25">
        <v>52.02</v>
      </c>
      <c r="DS7" s="25">
        <v>30.16</v>
      </c>
      <c r="DT7" s="25">
        <v>33.619999999999997</v>
      </c>
      <c r="DU7" s="25">
        <v>31.16</v>
      </c>
      <c r="DV7" s="25">
        <v>36.979999999999997</v>
      </c>
      <c r="DW7" s="25">
        <v>38.15</v>
      </c>
      <c r="DX7" s="25">
        <v>17.12</v>
      </c>
      <c r="DY7" s="25">
        <v>18.18</v>
      </c>
      <c r="DZ7" s="25">
        <v>19.32</v>
      </c>
      <c r="EA7" s="25">
        <v>21.16</v>
      </c>
      <c r="EB7" s="25">
        <v>22.72</v>
      </c>
      <c r="EC7" s="25">
        <v>25.37</v>
      </c>
      <c r="ED7" s="25">
        <v>0.33</v>
      </c>
      <c r="EE7" s="25">
        <v>0.26</v>
      </c>
      <c r="EF7" s="25">
        <v>0.37</v>
      </c>
      <c r="EG7" s="25">
        <v>0.42</v>
      </c>
      <c r="EH7" s="25">
        <v>0.43</v>
      </c>
      <c r="EI7" s="25">
        <v>0.54</v>
      </c>
      <c r="EJ7" s="25">
        <v>0.56999999999999995</v>
      </c>
      <c r="EK7" s="25">
        <v>0.52</v>
      </c>
      <c r="EL7" s="25">
        <v>0.48</v>
      </c>
      <c r="EM7" s="25">
        <v>0.48</v>
      </c>
      <c r="EN7" s="25">
        <v>0.62</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109</v>
      </c>
      <c r="E13" t="s">
        <v>110</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2025-01-24T06:52:38Z</dcterms:created>
  <dcterms:modified xsi:type="dcterms:W3CDTF">2025-01-28T23:52:22Z</dcterms:modified>
  <cp:category/>
</cp:coreProperties>
</file>